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E4898A61-F21E-4DF4-94FA-A86A4AD080C7}"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C25" i="5"/>
  <c r="P50" i="10"/>
  <c r="P52" i="10" s="1"/>
  <c r="P51" i="10" s="1"/>
  <c r="P35" i="10"/>
  <c r="P30" i="10"/>
  <c r="P24" i="10"/>
  <c r="P43" i="10" l="1"/>
  <c r="E64" i="10"/>
  <c r="E63" i="10"/>
  <c r="E62" i="10"/>
  <c r="E61" i="10"/>
  <c r="E60" i="10"/>
  <c r="E59" i="10"/>
  <c r="E58" i="10"/>
  <c r="E57" i="10"/>
  <c r="E56" i="10"/>
  <c r="E55" i="10"/>
  <c r="E54" i="10"/>
  <c r="E53" i="10"/>
  <c r="E49" i="10"/>
  <c r="E48" i="10"/>
  <c r="E47" i="10"/>
  <c r="E46" i="10"/>
  <c r="E45" i="10"/>
  <c r="E44" i="10"/>
  <c r="E42" i="10"/>
  <c r="E41" i="10"/>
  <c r="E40" i="10"/>
  <c r="E39" i="10"/>
  <c r="E38" i="10"/>
  <c r="E37" i="10"/>
  <c r="E36" i="10"/>
  <c r="E35" i="10"/>
  <c r="E34" i="10"/>
  <c r="E32" i="10"/>
  <c r="E31" i="10"/>
  <c r="E29" i="10"/>
  <c r="E28" i="10"/>
  <c r="E26" i="10"/>
  <c r="E25" i="10"/>
  <c r="F35" i="10" l="1"/>
  <c r="F32" i="10"/>
  <c r="B25" i="8" l="1"/>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D33" i="10" l="1"/>
  <c r="E33" i="10" s="1"/>
  <c r="D27" i="10"/>
  <c r="E27" i="10" s="1"/>
  <c r="O43" i="10"/>
  <c r="N43" i="10"/>
  <c r="M43" i="10"/>
  <c r="L43" i="10"/>
  <c r="O35" i="10"/>
  <c r="N35" i="10"/>
  <c r="M35" i="10"/>
  <c r="L35" i="10"/>
  <c r="O30" i="10"/>
  <c r="N30" i="10"/>
  <c r="M30" i="10"/>
  <c r="L30" i="10"/>
  <c r="O24" i="10"/>
  <c r="N24" i="10"/>
  <c r="M24" i="10"/>
  <c r="L24" i="10"/>
  <c r="A5" i="4" l="1"/>
  <c r="K67" i="8" l="1"/>
  <c r="J67" i="8"/>
  <c r="I67" i="8"/>
  <c r="H67" i="8"/>
  <c r="G67" i="8"/>
  <c r="F67" i="8"/>
  <c r="E67" i="8"/>
  <c r="D67" i="8"/>
  <c r="C67" i="8"/>
  <c r="D25" i="10" l="1"/>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D35" i="10"/>
  <c r="AO35" i="10" s="1"/>
  <c r="AO32" i="10" l="1"/>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D24" i="10" s="1"/>
  <c r="E24" i="10" s="1"/>
  <c r="Q24" i="10"/>
  <c r="K24" i="10"/>
  <c r="J24" i="10"/>
  <c r="I24" i="10"/>
  <c r="G24" i="10"/>
  <c r="R50" i="10" l="1"/>
  <c r="D30" i="10"/>
  <c r="E30" i="10" s="1"/>
  <c r="AN24" i="10"/>
  <c r="AN43" i="10"/>
  <c r="AN35" i="10"/>
  <c r="AN30" i="10"/>
  <c r="B27" i="12" l="1"/>
  <c r="AO30" i="10"/>
  <c r="C49" i="1"/>
  <c r="D50" i="10"/>
  <c r="E50" i="10" s="1"/>
  <c r="R52" i="10"/>
  <c r="R51" i="10" s="1"/>
  <c r="R43" i="10"/>
  <c r="AO24" i="10"/>
  <c r="B59" i="8" s="1"/>
  <c r="B67" i="8" s="1"/>
  <c r="C48" i="1"/>
  <c r="B23" i="12"/>
  <c r="C22" i="5"/>
  <c r="C23" i="5" s="1"/>
  <c r="D43" i="10" l="1"/>
  <c r="E43" i="10" s="1"/>
  <c r="AO50" i="10"/>
  <c r="D52" i="10" l="1"/>
  <c r="E52" i="10" s="1"/>
  <c r="AO43" i="10"/>
  <c r="E15" i="4"/>
  <c r="E9" i="4"/>
  <c r="D51" i="10" l="1"/>
  <c r="AO52" i="10"/>
  <c r="A4" i="10"/>
  <c r="AO51" i="10" l="1"/>
  <c r="E51" i="10"/>
  <c r="B36" i="8"/>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<sst xmlns="http://schemas.openxmlformats.org/spreadsheetml/2006/main" count="1235" uniqueCount="588">
  <si>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</si>
  <si>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</si>
  <si>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</si>
  <si>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</si>
  <si>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</si>
  <si>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</si>
  <si>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</si>
  <si>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</si>
  <si>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</si>
  <si>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</si>
  <si>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</si>
  <si>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</si>
  <si>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</si>
  <si>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</si>
  <si>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</si>
  <si>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</si>
  <si>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</si>
  <si>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</si>
  <si>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</si>
  <si>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</si>
  <si>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</si>
  <si>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</si>
  <si>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</si>
  <si>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</si>
  <si>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</si>
  <si>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</si>
  <si>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</si>
  <si>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</si>
  <si>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</si>
  <si>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</si>
  <si>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</si>
  <si>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</si>
  <si>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</si>
  <si>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</si>
  <si>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</si>
  <si>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</si>
  <si>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</si>
  <si>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</si>
  <si>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</si>
  <si>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</si>
  <si>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</si>
  <si>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</si>
  <si>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</si>
  <si>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</si>
  <si>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</si>
  <si>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</si>
  <si>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</si>
  <si>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</si>
  <si>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</si>
  <si>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</si>
  <si>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</si>
  <si>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</si>
  <si>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</si>
  <si>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</si>
  <si>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</si>
  <si>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</si>
  <si>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</si>
  <si>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</si>
  <si>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</si>
  <si>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</si>
  <si>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</si>
  <si>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</si>
  <si>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</si>
  <si>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</si>
  <si>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</si>
  <si>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</si>
  <si>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</si>
  <si>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</si>
  <si>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</si>
  <si>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</si>
  <si>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</si>
  <si>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</si>
  <si>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</si>
  <si>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</si>
  <si>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</si>
  <si>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</si>
  <si>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</si>
  <si>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</si>
  <si>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</si>
  <si>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</si>
  <si>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</si>
  <si>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</si>
  <si>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</si>
  <si>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</si>
  <si>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</si>
  <si>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</si>
  <si>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</si>
  <si>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</si>
  <si>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</si>
  <si>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</si>
  <si>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</si>
  <si>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</si>
  <si>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</si>
  <si>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</si>
  <si>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</si>
  <si>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</si>
  <si>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</si>
  <si>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</si>
  <si>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</si>
  <si>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</si>
  <si>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</si>
  <si>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</si>
  <si>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</si>
  <si>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</si>
  <si>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</si>
  <si>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</si>
  <si>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</si>
  <si>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</si>
  <si>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</si>
  <si>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</si>
  <si>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</si>
  <si>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</si>
  <si>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</si>
  <si>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</si>
  <si>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</si>
  <si>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</si>
  <si>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</si>
  <si>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</si>
  <si>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</si>
  <si>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</si>
  <si>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</si>
  <si>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</si>
  <si>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</si>
  <si>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</si>
  <si>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</si>
  <si>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</si>
  <si>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</si>
  <si>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</si>
  <si>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</si>
  <si>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</si>
  <si>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</si>
  <si>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</si>
  <si>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</si>
  <si>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</si>
  <si>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</si>
  <si>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</si>
  <si>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</si>
  <si>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</si>
  <si>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</si>
  <si>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</si>
  <si>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</si>
  <si>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</si>
  <si>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</si>
  <si>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</si>
  <si>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</si>
  <si>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</si>
  <si>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</si>
  <si>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</si>
  <si>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</si>
  <si>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</si>
  <si>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</si>
  <si>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</si>
  <si>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</si>
  <si>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</si>
  <si>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</si>
  <si>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</si>
  <si>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</si>
  <si>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</si>
  <si>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</si>
  <si>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</si>
  <si>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</si>
  <si>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</si>
  <si>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</si>
  <si>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</si>
  <si>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</si>
  <si>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</si>
  <si>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</si>
  <si>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</si>
  <si>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</si>
  <si>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</si>
  <si>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</si>
  <si>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</si>
  <si>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</si>
  <si>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</si>
  <si>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</si>
  <si>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</si>
  <si>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</si>
  <si>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</si>
  <si>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</si>
  <si>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</si>
  <si>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</si>
  <si>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</si>
  <si>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</si>
  <si>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</si>
  <si>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</si>
  <si>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</si>
  <si>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</si>
  <si>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</si>
  <si>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</si>
  <si>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</si>
  <si>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</si>
  <si>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</si>
  <si>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</si>
  <si>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</si>
  <si>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</si>
  <si>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</si>
  <si>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</si>
  <si>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</si>
  <si>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</si>
  <si>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</si>
  <si>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</si>
  <si>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</si>
  <si>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</si>
  <si>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</si>
  <si>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</si>
  <si>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</si>
  <si>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</si>
  <si>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</si>
  <si>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</si>
  <si>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</si>
  <si>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</si>
  <si>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</si>
  <si>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</si>
  <si>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</si>
  <si>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</si>
  <si>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</si>
  <si>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</si>
  <si>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</si>
  <si>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</si>
  <si>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</si>
  <si>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</si>
  <si>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</si>
  <si>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</si>
  <si>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</si>
  <si>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</si>
  <si>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</si>
  <si>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</si>
  <si>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</si>
  <si>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</si>
  <si>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</si>
  <si>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</si>
  <si>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</si>
  <si>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</si>
  <si>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</si>
  <si>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</si>
  <si>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</si>
  <si>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</si>
  <si>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</si>
  <si>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</si>
  <si>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</si>
  <si>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</si>
  <si>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</si>
  <si>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</si>
  <si>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</si>
  <si>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</si>
  <si>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</si>
  <si>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</si>
  <si>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</si>
  <si>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</si>
  <si>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</si>
  <si>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</si>
  <si>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</si>
  <si>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</si>
  <si>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</si>
  <si>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</si>
  <si>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</si>
  <si>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</si>
  <si>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</si>
  <si>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</si>
  <si>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</si>
  <si>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</si>
  <si>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</si>
  <si>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</si>
  <si>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</si>
  <si>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</si>
  <si>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</si>
  <si>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</si>
  <si>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</si>
  <si>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</si>
  <si>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</si>
  <si>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</si>
  <si>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</si>
  <si>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</si>
  <si>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</si>
  <si>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</si>
  <si>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</si>
  <si>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</si>
  <si>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</si>
  <si>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</si>
  <si>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</si>
  <si>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</si>
  <si>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</si>
  <si>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</si>
  <si>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</si>
  <si>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</si>
  <si>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</si>
  <si>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</si>
  <si>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</si>
  <si>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</si>
  <si>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</si>
  <si>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</si>
  <si>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</si>
  <si>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</si>
  <si>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</si>
  <si>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</si>
  <si>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</si>
  <si>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</si>
  <si>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</si>
  <si>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</si>
  <si>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</si>
  <si>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</si>
  <si>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</si>
  <si>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</si>
  <si>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</si>
  <si>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</si>
  <si>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</si>
  <si>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</si>
  <si>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</si>
  <si>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</si>
  <si>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</si>
  <si>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</si>
  <si>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</si>
  <si>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</si>
  <si>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</si>
  <si>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</si>
  <si>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</si>
  <si>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</si>
  <si>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</si>
  <si>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</si>
  <si>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</si>
  <si>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</si>
  <si>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</si>
  <si>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</si>
  <si>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</si>
  <si>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</si>
  <si>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</si>
  <si>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</si>
  <si>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</si>
  <si>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</si>
  <si>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</si>
  <si>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</si>
  <si>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</si>
  <si>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</si>
  <si>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</si>
  <si>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</si>
  <si>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</si>
  <si>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</si>
  <si>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</si>
  <si>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</si>
  <si>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</si>
  <si>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</si>
  <si>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</si>
  <si>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</si>
  <si>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</si>
  <si>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</si>
  <si>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</si>
  <si>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</si>
  <si>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</si>
  <si>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</si>
  <si>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</si>
  <si>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</si>
  <si>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</si>
  <si>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</si>
  <si>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</si>
  <si>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</si>
  <si>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</si>
  <si>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</si>
  <si>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</si>
  <si>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</si>
  <si>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</si>
  <si>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</si>
  <si>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</si>
  <si>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</si>
  <si>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</si>
  <si>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</si>
  <si>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</si>
  <si>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</si>
  <si>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</si>
  <si>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</si>
  <si>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</si>
  <si>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</si>
  <si>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</si>
  <si>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</si>
  <si>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</si>
  <si>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</si>
  <si>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</si>
  <si>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</si>
  <si>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</si>
  <si>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</si>
  <si>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</si>
  <si>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</si>
  <si>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</si>
  <si>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</si>
  <si>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</si>
  <si>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</si>
  <si>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</si>
  <si>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</si>
  <si>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</si>
  <si>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</si>
  <si>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</si>
  <si>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</si>
  <si>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</si>
  <si>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</si>
  <si>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</si>
  <si>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</si>
  <si>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</si>
  <si>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</si>
  <si>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</si>
  <si>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</si>
  <si>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</si>
  <si>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</si>
  <si>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</si>
  <si>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</si>
  <si>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</si>
  <si>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</si>
  <si>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</si>
  <si>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</si>
  <si>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</si>
  <si>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</si>
  <si>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</si>
  <si>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</si>
  <si>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</si>
  <si>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</si>
  <si>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</si>
  <si>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</si>
  <si>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</si>
  <si>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</si>
  <si>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</si>
  <si>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</si>
  <si>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</si>
  <si>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</si>
  <si>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</si>
  <si>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</si>
  <si>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</si>
  <si>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</si>
  <si>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</si>
  <si>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</si>
  <si>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</si>
  <si>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</si>
  <si>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</si>
  <si>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</si>
  <si>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</si>
  <si>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</si>
  <si>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</si>
  <si>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</si>
  <si>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</si>
  <si>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</si>
  <si>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</si>
  <si>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</si>
  <si>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</si>
  <si>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</si>
  <si>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</si>
  <si>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</si>
  <si>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</si>
  <si>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</si>
  <si>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</si>
  <si>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</si>
  <si>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</si>
  <si>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</si>
  <si>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</si>
  <si>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</si>
  <si>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</si>
  <si>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</si>
  <si>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</si>
  <si>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</si>
  <si>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</si>
  <si>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</si>
  <si>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</si>
  <si>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</si>
  <si>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</si>
  <si>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</si>
  <si>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</si>
  <si>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</si>
  <si>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</si>
  <si>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</si>
  <si>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</si>
  <si>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</si>
  <si>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</si>
  <si>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</si>
  <si>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</si>
  <si>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</si>
  <si>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</si>
  <si>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</si>
  <si>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</si>
  <si>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</si>
  <si>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</si>
  <si>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</si>
  <si>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</si>
  <si>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</si>
  <si>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</si>
  <si>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</si>
  <si>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</si>
  <si>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</si>
  <si>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</si>
  <si>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</si>
  <si>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</si>
  <si>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</si>
  <si>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</si>
  <si>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</si>
  <si>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</si>
  <si>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</si>
  <si>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</si>
  <si>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</si>
  <si>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</si>
  <si>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</si>
  <si>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</si>
  <si>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</si>
  <si>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</si>
  <si>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</si>
  <si>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</si>
  <si>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</si>
  <si>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</si>
  <si>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</si>
  <si>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</si>
  <si>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</si>
  <si>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</si>
  <si>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</si>
  <si>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</si>
  <si>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</si>
  <si>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</si>
  <si>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</si>
  <si>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</si>
  <si>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</si>
  <si>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</si>
  <si>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</si>
  <si>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</si>
  <si>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</si>
  <si>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</si>
  <si>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</si>
  <si>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</si>
  <si>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</si>
  <si>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</si>
  <si>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</si>
  <si>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</si>
  <si>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</si>
  <si>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</si>
  <si>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</si>
  <si>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</si>
  <si>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</si>
  <si>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</si>
  <si>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</si>
  <si>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</si>
  <si>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</si>
  <si>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</si>
  <si>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</si>
  <si>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</si>
  <si>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</si>
  <si>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</si>
  <si>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</si>
  <si>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</si>
  <si>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</si>
  <si>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</si>
  <si>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</si>
  <si>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</si>
  <si>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</si>
  <si>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</si>
  <si>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</si>
  <si>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</si>
  <si>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</si>
  <si>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</si>
  <si>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</si>
  <si>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</si>
  <si>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</si>
  <si>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</si>
  <si>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</si>
  <si>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</si>
  <si>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</si>
  <si>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</si>
  <si>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</si>
  <si>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</si>
  <si>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</si>
  <si>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</si>
  <si>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</si>
  <si>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</si>
  <si>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</si>
  <si>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</si>
  <si>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</si>
  <si>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</si>
  <si>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</si>
  <si>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</si>
  <si>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</si>
  <si>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</si>
  <si>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</si>
  <si>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</si>
  <si>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</si>
  <si>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</si>
  <si>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</si>
  <si>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</si>
  <si>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K_KGK_03</t>
  </si>
  <si>
    <t>Техническое перевооружение участка ТАИ (ТЭЦ-1)</t>
  </si>
  <si>
    <t>Соблюдение законодательтсва РФ об обеспечении единства измерений</t>
  </si>
  <si>
    <t>Устройство сравнительной калибровки для поверки манометров, цивровой манометр (эталон п давлению), калибратор термопар ТС6621R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</si>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</sst>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8" sqref="C48"/>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5" t="s">
        <v>586</v>
      </c>
      <c r="B5" s="255"/>
      <c r="C5" s="255"/>
      <c r="D5" s="126"/>
      <c r="E5" s="126"/>
      <c r="F5" s="126"/>
      <c r="G5" s="126"/>
      <c r="H5" s="126"/>
      <c r="I5" s="126"/>
      <c r="J5" s="126"/>
    </row>
    <row r="6" spans="1:22" s="8" customFormat="1" ht="18" x14ac:dyDescent="0.35">
      <c r="A6" s="12"/>
      <c r="H6" s="11"/>
    </row>
    <row r="7" spans="1:22" s="8" customFormat="1" ht="17.399999999999999" x14ac:dyDescent="0.25">
      <c r="A7" s="259" t="s">
        <v>10</v>
      </c>
      <c r="B7" s="259"/>
      <c r="C7" s="259"/>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0" t="s">
        <v>575</v>
      </c>
      <c r="B9" s="260"/>
      <c r="C9" s="260"/>
      <c r="D9" s="7"/>
      <c r="E9" s="7"/>
      <c r="F9" s="7"/>
      <c r="G9" s="7"/>
      <c r="H9" s="7"/>
      <c r="I9" s="10"/>
      <c r="J9" s="10"/>
      <c r="K9" s="10"/>
      <c r="L9" s="10"/>
      <c r="M9" s="10"/>
      <c r="N9" s="10"/>
      <c r="O9" s="10"/>
      <c r="P9" s="10"/>
      <c r="Q9" s="10"/>
      <c r="R9" s="10"/>
      <c r="S9" s="10"/>
      <c r="T9" s="10"/>
      <c r="U9" s="10"/>
      <c r="V9" s="10"/>
    </row>
    <row r="10" spans="1:22" s="8" customFormat="1" ht="17.399999999999999" x14ac:dyDescent="0.25">
      <c r="A10" s="256" t="s">
        <v>9</v>
      </c>
      <c r="B10" s="256"/>
      <c r="C10" s="256"/>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58" t="s">
        <v>578</v>
      </c>
      <c r="B12" s="258"/>
      <c r="C12" s="258"/>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6" t="s">
        <v>8</v>
      </c>
      <c r="B13" s="256"/>
      <c r="C13" s="256"/>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0" t="s">
        <v>579</v>
      </c>
      <c r="B15" s="260"/>
      <c r="C15" s="260"/>
      <c r="D15" s="7"/>
      <c r="E15" s="7"/>
      <c r="F15" s="7"/>
      <c r="G15" s="7"/>
      <c r="H15" s="7"/>
      <c r="I15" s="7"/>
      <c r="J15" s="7"/>
      <c r="K15" s="7"/>
      <c r="L15" s="7"/>
      <c r="M15" s="7"/>
      <c r="N15" s="7"/>
      <c r="O15" s="7"/>
      <c r="P15" s="7"/>
      <c r="Q15" s="7"/>
      <c r="R15" s="7"/>
      <c r="S15" s="7"/>
      <c r="T15" s="7"/>
      <c r="U15" s="7"/>
      <c r="V15" s="7"/>
    </row>
    <row r="16" spans="1:22" s="3" customFormat="1" ht="15.6" x14ac:dyDescent="0.25">
      <c r="A16" s="256" t="s">
        <v>7</v>
      </c>
      <c r="B16" s="256"/>
      <c r="C16" s="256"/>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7" t="s">
        <v>524</v>
      </c>
      <c r="B18" s="258"/>
      <c r="C18" s="258"/>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1"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50" t="s">
        <v>580</v>
      </c>
      <c r="D23" s="5"/>
      <c r="E23" s="5"/>
      <c r="F23" s="5"/>
      <c r="G23" s="5"/>
      <c r="H23" s="5"/>
      <c r="I23" s="4"/>
      <c r="J23" s="4"/>
      <c r="K23" s="4"/>
      <c r="L23" s="4"/>
      <c r="M23" s="4"/>
      <c r="N23" s="4"/>
      <c r="O23" s="4"/>
      <c r="P23" s="4"/>
      <c r="Q23" s="4"/>
      <c r="R23" s="4"/>
      <c r="S23" s="4"/>
    </row>
    <row r="24" spans="1:22" s="3" customFormat="1" ht="18" x14ac:dyDescent="0.25">
      <c r="A24" s="252"/>
      <c r="B24" s="253"/>
      <c r="C24" s="254"/>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577</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2"/>
      <c r="B39" s="253"/>
      <c r="C39" s="254"/>
    </row>
    <row r="40" spans="1:18" ht="62.4" x14ac:dyDescent="0.3">
      <c r="A40" s="19" t="s">
        <v>484</v>
      </c>
      <c r="B40" s="125" t="s">
        <v>537</v>
      </c>
      <c r="C40" s="202" t="s">
        <v>559</v>
      </c>
    </row>
    <row r="41" spans="1:18" ht="93.6" x14ac:dyDescent="0.3">
      <c r="A41" s="19" t="s">
        <v>496</v>
      </c>
      <c r="B41" s="125" t="s">
        <v>519</v>
      </c>
      <c r="C41" s="203" t="s">
        <v>559</v>
      </c>
    </row>
    <row r="42" spans="1:18" ht="62.4" x14ac:dyDescent="0.3">
      <c r="A42" s="19" t="s">
        <v>485</v>
      </c>
      <c r="B42" s="125" t="s">
        <v>534</v>
      </c>
      <c r="C42" s="203" t="s">
        <v>559</v>
      </c>
    </row>
    <row r="43" spans="1:18" ht="171.6" x14ac:dyDescent="0.3">
      <c r="A43" s="19" t="s">
        <v>499</v>
      </c>
      <c r="B43" s="125" t="s">
        <v>500</v>
      </c>
      <c r="C43" s="203" t="s">
        <v>559</v>
      </c>
    </row>
    <row r="44" spans="1:18" ht="93.6" x14ac:dyDescent="0.3">
      <c r="A44" s="19" t="s">
        <v>486</v>
      </c>
      <c r="B44" s="125" t="s">
        <v>525</v>
      </c>
      <c r="C44" s="203" t="s">
        <v>559</v>
      </c>
    </row>
    <row r="45" spans="1:18" ht="78" x14ac:dyDescent="0.3">
      <c r="A45" s="19" t="s">
        <v>520</v>
      </c>
      <c r="B45" s="125" t="s">
        <v>526</v>
      </c>
      <c r="C45" s="203" t="s">
        <v>559</v>
      </c>
    </row>
    <row r="46" spans="1:18" ht="93.6" x14ac:dyDescent="0.3">
      <c r="A46" s="19" t="s">
        <v>487</v>
      </c>
      <c r="B46" s="125" t="s">
        <v>527</v>
      </c>
      <c r="C46" s="203" t="s">
        <v>559</v>
      </c>
    </row>
    <row r="47" spans="1:18" ht="15.6" x14ac:dyDescent="0.3">
      <c r="A47" s="252"/>
      <c r="B47" s="253"/>
      <c r="C47" s="254"/>
    </row>
    <row r="48" spans="1:18" ht="46.8" x14ac:dyDescent="0.3">
      <c r="A48" s="19" t="s">
        <v>521</v>
      </c>
      <c r="B48" s="125" t="s">
        <v>535</v>
      </c>
      <c r="C48" s="204">
        <f>'6.2. Паспорт фин осв ввод'!D24</f>
        <v>0.32835599999999998</v>
      </c>
    </row>
    <row r="49" spans="1:3" ht="46.8" x14ac:dyDescent="0.3">
      <c r="A49" s="19" t="s">
        <v>488</v>
      </c>
      <c r="B49" s="125" t="s">
        <v>536</v>
      </c>
      <c r="C49" s="204">
        <f>'6.2. Паспорт фин осв ввод'!D30</f>
        <v>0.27362999999999998</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2" zoomScale="70" zoomScaleNormal="70" zoomScaleSheetLayoutView="70" workbookViewId="0">
      <selection activeCell="S32" sqref="S32"/>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customWidth="1"/>
    <col min="8" max="11" width="7.5546875" style="43" customWidth="1"/>
    <col min="12" max="12" width="11.44140625" style="43" customWidth="1"/>
    <col min="13" max="15" width="7.5546875" style="43" customWidth="1"/>
    <col min="16" max="16" width="9.5546875" style="43" customWidth="1"/>
    <col min="17" max="19" width="7.5546875" style="43" customWidth="1"/>
    <col min="20" max="20" width="9.33203125" style="43" customWidth="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ht="18" x14ac:dyDescent="0.35">
      <c r="AO5" s="11"/>
    </row>
    <row r="6" spans="1:41" ht="17.399999999999999" x14ac:dyDescent="0.3">
      <c r="A6" s="323" t="s">
        <v>10</v>
      </c>
      <c r="B6" s="323"/>
      <c r="C6" s="323"/>
      <c r="D6" s="323"/>
      <c r="E6" s="323"/>
      <c r="F6" s="323"/>
      <c r="G6" s="323"/>
      <c r="H6" s="323"/>
      <c r="I6" s="323"/>
      <c r="J6" s="323"/>
      <c r="K6" s="323"/>
      <c r="L6" s="323"/>
      <c r="M6" s="323"/>
      <c r="N6" s="323"/>
      <c r="O6" s="323"/>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row>
    <row r="7" spans="1:41" ht="17.399999999999999" x14ac:dyDescent="0.3">
      <c r="A7" s="176"/>
      <c r="B7" s="176"/>
      <c r="C7" s="176"/>
      <c r="D7" s="176"/>
      <c r="E7" s="176"/>
      <c r="F7" s="176"/>
      <c r="G7" s="176"/>
      <c r="H7" s="176"/>
      <c r="I7" s="176"/>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row>
    <row r="8" spans="1:41" x14ac:dyDescent="0.3">
      <c r="A8" s="321" t="str">
        <f>'1. паспорт местоположение'!A9:C9</f>
        <v xml:space="preserve">Акционерное общество "Калининградская генерирующая компания" </v>
      </c>
      <c r="B8" s="321"/>
      <c r="C8" s="321"/>
      <c r="D8" s="321"/>
      <c r="E8" s="321"/>
      <c r="F8" s="321"/>
      <c r="G8" s="321"/>
      <c r="H8" s="321"/>
      <c r="I8" s="321"/>
      <c r="J8" s="321"/>
      <c r="K8" s="321"/>
      <c r="L8" s="321"/>
      <c r="M8" s="321"/>
      <c r="N8" s="321"/>
      <c r="O8" s="321"/>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row>
    <row r="9" spans="1:41" ht="18.75" customHeight="1" x14ac:dyDescent="0.3">
      <c r="A9" s="322" t="s">
        <v>9</v>
      </c>
      <c r="B9" s="322"/>
      <c r="C9" s="322"/>
      <c r="D9" s="322"/>
      <c r="E9" s="322"/>
      <c r="F9" s="322"/>
      <c r="G9" s="322"/>
      <c r="H9" s="322"/>
      <c r="I9" s="322"/>
      <c r="J9" s="322"/>
      <c r="K9" s="322"/>
      <c r="L9" s="322"/>
      <c r="M9" s="322"/>
      <c r="N9" s="322"/>
      <c r="O9" s="322"/>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row>
    <row r="10" spans="1:41" ht="17.399999999999999" x14ac:dyDescent="0.3">
      <c r="A10" s="176"/>
      <c r="B10" s="176"/>
      <c r="C10" s="176"/>
      <c r="D10" s="176"/>
      <c r="E10" s="176"/>
      <c r="F10" s="176"/>
      <c r="G10" s="176"/>
      <c r="H10" s="176"/>
      <c r="I10" s="176"/>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row>
    <row r="11" spans="1:41" x14ac:dyDescent="0.3">
      <c r="A11" s="321" t="str">
        <f>'1. паспорт местоположение'!A12:C12</f>
        <v>K_KGK_03</v>
      </c>
      <c r="B11" s="321"/>
      <c r="C11" s="321"/>
      <c r="D11" s="321"/>
      <c r="E11" s="321"/>
      <c r="F11" s="321"/>
      <c r="G11" s="321"/>
      <c r="H11" s="321"/>
      <c r="I11" s="321"/>
      <c r="J11" s="321"/>
      <c r="K11" s="321"/>
      <c r="L11" s="321"/>
      <c r="M11" s="321"/>
      <c r="N11" s="321"/>
      <c r="O11" s="321"/>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row>
    <row r="12" spans="1:41" x14ac:dyDescent="0.3">
      <c r="A12" s="322" t="s">
        <v>8</v>
      </c>
      <c r="B12" s="322"/>
      <c r="C12" s="322"/>
      <c r="D12" s="322"/>
      <c r="E12" s="322"/>
      <c r="F12" s="322"/>
      <c r="G12" s="322"/>
      <c r="H12" s="322"/>
      <c r="I12" s="322"/>
      <c r="J12" s="322"/>
      <c r="K12" s="322"/>
      <c r="L12" s="322"/>
      <c r="M12" s="322"/>
      <c r="N12" s="322"/>
      <c r="O12" s="322"/>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row>
    <row r="13" spans="1:41" ht="16.5" customHeight="1" x14ac:dyDescent="0.35">
      <c r="A13" s="178"/>
      <c r="B13" s="178"/>
      <c r="C13" s="178"/>
      <c r="D13" s="178"/>
      <c r="E13" s="178"/>
      <c r="F13" s="178"/>
      <c r="G13" s="178"/>
      <c r="H13" s="178"/>
      <c r="I13" s="17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1" t="str">
        <f>'1. паспорт местоположение'!A15:C15</f>
        <v>Техническое перевооружение участка ТАИ (ТЭЦ-1)</v>
      </c>
      <c r="B14" s="321"/>
      <c r="C14" s="321"/>
      <c r="D14" s="321"/>
      <c r="E14" s="321"/>
      <c r="F14" s="321"/>
      <c r="G14" s="321"/>
      <c r="H14" s="321"/>
      <c r="I14" s="321"/>
      <c r="J14" s="321"/>
      <c r="K14" s="321"/>
      <c r="L14" s="321"/>
      <c r="M14" s="321"/>
      <c r="N14" s="321"/>
      <c r="O14" s="321"/>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row>
    <row r="15" spans="1:41" ht="15.75" customHeight="1" x14ac:dyDescent="0.3">
      <c r="A15" s="256" t="s">
        <v>7</v>
      </c>
      <c r="B15" s="256"/>
      <c r="C15" s="256"/>
      <c r="D15" s="256"/>
      <c r="E15" s="256"/>
      <c r="F15" s="256"/>
      <c r="G15" s="256"/>
      <c r="H15" s="256"/>
      <c r="I15" s="256"/>
      <c r="J15" s="256"/>
      <c r="K15" s="256"/>
      <c r="L15" s="256"/>
      <c r="M15" s="256"/>
      <c r="N15" s="256"/>
      <c r="O15" s="256"/>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row>
    <row r="16" spans="1:41" x14ac:dyDescent="0.3">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row>
    <row r="18" spans="1:44" x14ac:dyDescent="0.3">
      <c r="A18" s="324" t="s">
        <v>509</v>
      </c>
      <c r="B18" s="324"/>
      <c r="C18" s="324"/>
      <c r="D18" s="324"/>
      <c r="E18" s="324"/>
      <c r="F18" s="324"/>
      <c r="G18" s="324"/>
      <c r="H18" s="324"/>
      <c r="I18" s="324"/>
      <c r="J18" s="324"/>
      <c r="K18" s="324"/>
      <c r="L18" s="324"/>
      <c r="M18" s="324"/>
      <c r="N18" s="324"/>
      <c r="O18" s="324"/>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row>
    <row r="20" spans="1:44" ht="33" customHeight="1" x14ac:dyDescent="0.3">
      <c r="A20" s="307" t="s">
        <v>194</v>
      </c>
      <c r="B20" s="307" t="s">
        <v>193</v>
      </c>
      <c r="C20" s="305" t="s">
        <v>192</v>
      </c>
      <c r="D20" s="305"/>
      <c r="E20" s="310" t="s">
        <v>191</v>
      </c>
      <c r="F20" s="310"/>
      <c r="G20" s="325" t="s">
        <v>571</v>
      </c>
      <c r="H20" s="319" t="s">
        <v>544</v>
      </c>
      <c r="I20" s="320"/>
      <c r="J20" s="320"/>
      <c r="K20" s="320"/>
      <c r="L20" s="319" t="s">
        <v>545</v>
      </c>
      <c r="M20" s="320"/>
      <c r="N20" s="320"/>
      <c r="O20" s="320"/>
      <c r="P20" s="319" t="s">
        <v>560</v>
      </c>
      <c r="Q20" s="320"/>
      <c r="R20" s="320"/>
      <c r="S20" s="320"/>
      <c r="T20" s="319" t="s">
        <v>561</v>
      </c>
      <c r="U20" s="320"/>
      <c r="V20" s="320"/>
      <c r="W20" s="320"/>
      <c r="X20" s="319" t="s">
        <v>562</v>
      </c>
      <c r="Y20" s="320"/>
      <c r="Z20" s="320"/>
      <c r="AA20" s="320"/>
      <c r="AB20" s="319" t="s">
        <v>563</v>
      </c>
      <c r="AC20" s="320"/>
      <c r="AD20" s="320"/>
      <c r="AE20" s="320"/>
      <c r="AF20" s="319" t="s">
        <v>572</v>
      </c>
      <c r="AG20" s="320"/>
      <c r="AH20" s="320"/>
      <c r="AI20" s="320"/>
      <c r="AJ20" s="319" t="s">
        <v>573</v>
      </c>
      <c r="AK20" s="320"/>
      <c r="AL20" s="320"/>
      <c r="AM20" s="320"/>
      <c r="AN20" s="314" t="s">
        <v>190</v>
      </c>
      <c r="AO20" s="315"/>
      <c r="AP20" s="57"/>
      <c r="AQ20" s="57"/>
      <c r="AR20" s="57"/>
    </row>
    <row r="21" spans="1:44" ht="99.75" customHeight="1" x14ac:dyDescent="0.3">
      <c r="A21" s="308"/>
      <c r="B21" s="308"/>
      <c r="C21" s="305"/>
      <c r="D21" s="305"/>
      <c r="E21" s="310"/>
      <c r="F21" s="310"/>
      <c r="G21" s="326"/>
      <c r="H21" s="318" t="s">
        <v>3</v>
      </c>
      <c r="I21" s="318"/>
      <c r="J21" s="318" t="s">
        <v>558</v>
      </c>
      <c r="K21" s="318"/>
      <c r="L21" s="318" t="s">
        <v>3</v>
      </c>
      <c r="M21" s="318"/>
      <c r="N21" s="318" t="s">
        <v>558</v>
      </c>
      <c r="O21" s="318"/>
      <c r="P21" s="318" t="s">
        <v>3</v>
      </c>
      <c r="Q21" s="318"/>
      <c r="R21" s="318" t="s">
        <v>558</v>
      </c>
      <c r="S21" s="318"/>
      <c r="T21" s="318" t="s">
        <v>3</v>
      </c>
      <c r="U21" s="318"/>
      <c r="V21" s="318" t="s">
        <v>188</v>
      </c>
      <c r="W21" s="318"/>
      <c r="X21" s="318" t="s">
        <v>3</v>
      </c>
      <c r="Y21" s="318"/>
      <c r="Z21" s="318" t="s">
        <v>188</v>
      </c>
      <c r="AA21" s="318"/>
      <c r="AB21" s="318" t="s">
        <v>3</v>
      </c>
      <c r="AC21" s="318"/>
      <c r="AD21" s="318" t="s">
        <v>188</v>
      </c>
      <c r="AE21" s="318"/>
      <c r="AF21" s="318" t="s">
        <v>3</v>
      </c>
      <c r="AG21" s="318"/>
      <c r="AH21" s="318" t="s">
        <v>188</v>
      </c>
      <c r="AI21" s="318"/>
      <c r="AJ21" s="318" t="s">
        <v>3</v>
      </c>
      <c r="AK21" s="318"/>
      <c r="AL21" s="318" t="s">
        <v>188</v>
      </c>
      <c r="AM21" s="318"/>
      <c r="AN21" s="316"/>
      <c r="AO21" s="317"/>
    </row>
    <row r="22" spans="1:44" ht="89.25" customHeight="1" x14ac:dyDescent="0.3">
      <c r="A22" s="309"/>
      <c r="B22" s="309"/>
      <c r="C22" s="206" t="s">
        <v>3</v>
      </c>
      <c r="D22" s="206" t="s">
        <v>188</v>
      </c>
      <c r="E22" s="56" t="s">
        <v>584</v>
      </c>
      <c r="F22" s="56" t="s">
        <v>585</v>
      </c>
      <c r="G22" s="327"/>
      <c r="H22" s="133" t="s">
        <v>489</v>
      </c>
      <c r="I22" s="133" t="s">
        <v>490</v>
      </c>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206" t="s">
        <v>189</v>
      </c>
      <c r="AO22" s="206"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80">
        <f>P24</f>
        <v>0.32835599999999998</v>
      </c>
      <c r="D24" s="180">
        <f>N24+R24</f>
        <v>0.32835599999999998</v>
      </c>
      <c r="E24" s="181">
        <f>D24</f>
        <v>0.32835599999999998</v>
      </c>
      <c r="F24" s="181">
        <v>0</v>
      </c>
      <c r="G24" s="180">
        <f t="shared" ref="G24:AL24" si="1">SUM(G25:G29)</f>
        <v>0</v>
      </c>
      <c r="H24" s="180">
        <f t="shared" ref="H24" si="2">SUM(H25:H29)</f>
        <v>0</v>
      </c>
      <c r="I24" s="180">
        <f t="shared" si="1"/>
        <v>0</v>
      </c>
      <c r="J24" s="180">
        <f t="shared" si="1"/>
        <v>0</v>
      </c>
      <c r="K24" s="180">
        <f t="shared" si="1"/>
        <v>0</v>
      </c>
      <c r="L24" s="180">
        <f t="shared" ref="L24:P24" si="3">SUM(L25:L29)</f>
        <v>0</v>
      </c>
      <c r="M24" s="180">
        <f t="shared" si="3"/>
        <v>0</v>
      </c>
      <c r="N24" s="180">
        <f t="shared" si="3"/>
        <v>0</v>
      </c>
      <c r="O24" s="180">
        <f t="shared" si="3"/>
        <v>0</v>
      </c>
      <c r="P24" s="180">
        <f t="shared" ref="P24" si="4">SUM(P25:P29)</f>
        <v>0.32835599999999998</v>
      </c>
      <c r="Q24" s="180">
        <f t="shared" si="1"/>
        <v>0</v>
      </c>
      <c r="R24" s="180">
        <f t="shared" si="1"/>
        <v>0.32835599999999998</v>
      </c>
      <c r="S24" s="180">
        <f t="shared" si="1"/>
        <v>0</v>
      </c>
      <c r="T24" s="180">
        <f t="shared" si="1"/>
        <v>0</v>
      </c>
      <c r="U24" s="180">
        <f t="shared" si="1"/>
        <v>0</v>
      </c>
      <c r="V24" s="180">
        <f t="shared" si="1"/>
        <v>0</v>
      </c>
      <c r="W24" s="180">
        <f t="shared" si="1"/>
        <v>0</v>
      </c>
      <c r="X24" s="180">
        <f t="shared" si="1"/>
        <v>0</v>
      </c>
      <c r="Y24" s="180">
        <f t="shared" si="1"/>
        <v>0</v>
      </c>
      <c r="Z24" s="180">
        <f t="shared" si="1"/>
        <v>0</v>
      </c>
      <c r="AA24" s="180">
        <f t="shared" si="1"/>
        <v>0</v>
      </c>
      <c r="AB24" s="180">
        <f t="shared" si="1"/>
        <v>0</v>
      </c>
      <c r="AC24" s="180">
        <f t="shared" si="1"/>
        <v>0</v>
      </c>
      <c r="AD24" s="180">
        <f t="shared" si="1"/>
        <v>0</v>
      </c>
      <c r="AE24" s="180">
        <f t="shared" si="1"/>
        <v>0</v>
      </c>
      <c r="AF24" s="180">
        <f t="shared" si="1"/>
        <v>0</v>
      </c>
      <c r="AG24" s="180">
        <f t="shared" si="1"/>
        <v>0</v>
      </c>
      <c r="AH24" s="180">
        <f t="shared" si="1"/>
        <v>0</v>
      </c>
      <c r="AI24" s="180">
        <f t="shared" si="1"/>
        <v>0</v>
      </c>
      <c r="AJ24" s="180">
        <f t="shared" si="1"/>
        <v>0</v>
      </c>
      <c r="AK24" s="180">
        <f t="shared" si="1"/>
        <v>0</v>
      </c>
      <c r="AL24" s="180">
        <f t="shared" si="1"/>
        <v>0</v>
      </c>
      <c r="AM24" s="180">
        <f>SUM(AM25:AM29)</f>
        <v>0</v>
      </c>
      <c r="AN24" s="179">
        <f>H24+L24+P24+T24+AJ24+X24+AB24+AF24</f>
        <v>0.32835599999999998</v>
      </c>
      <c r="AO24" s="179">
        <f>D24</f>
        <v>0.32835599999999998</v>
      </c>
    </row>
    <row r="25" spans="1:44" ht="24" customHeight="1" x14ac:dyDescent="0.3">
      <c r="A25" s="51" t="s">
        <v>186</v>
      </c>
      <c r="B25" s="32" t="s">
        <v>185</v>
      </c>
      <c r="C25" s="180">
        <f t="shared" ref="C25:C64" si="5">P25</f>
        <v>0</v>
      </c>
      <c r="D25" s="180">
        <f t="shared" ref="D25:D64" si="6">N25</f>
        <v>0</v>
      </c>
      <c r="E25" s="181">
        <f t="shared" ref="E25:E64" si="7">D25</f>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79">
        <f t="shared" ref="AN25:AN64" si="8">H25+L25+P25+T25+AJ25+X25+AB25+AF25</f>
        <v>0</v>
      </c>
      <c r="AO25" s="179">
        <f t="shared" ref="AO25:AO64" si="9">D25</f>
        <v>0</v>
      </c>
    </row>
    <row r="26" spans="1:44" x14ac:dyDescent="0.3">
      <c r="A26" s="51" t="s">
        <v>184</v>
      </c>
      <c r="B26" s="32" t="s">
        <v>183</v>
      </c>
      <c r="C26" s="180">
        <f t="shared" si="5"/>
        <v>0</v>
      </c>
      <c r="D26" s="180">
        <f t="shared" si="6"/>
        <v>0</v>
      </c>
      <c r="E26" s="181">
        <f t="shared" si="7"/>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79">
        <f t="shared" si="8"/>
        <v>0</v>
      </c>
      <c r="AO26" s="179">
        <f t="shared" si="9"/>
        <v>0</v>
      </c>
    </row>
    <row r="27" spans="1:44" ht="31.2" x14ac:dyDescent="0.3">
      <c r="A27" s="51" t="s">
        <v>182</v>
      </c>
      <c r="B27" s="32" t="s">
        <v>445</v>
      </c>
      <c r="C27" s="180">
        <f t="shared" si="5"/>
        <v>0.32835599999999998</v>
      </c>
      <c r="D27" s="180">
        <f>N27+R27</f>
        <v>0.32835599999999998</v>
      </c>
      <c r="E27" s="181">
        <f t="shared" si="7"/>
        <v>0.32835599999999998</v>
      </c>
      <c r="F27" s="181">
        <v>0</v>
      </c>
      <c r="G27" s="181">
        <v>0</v>
      </c>
      <c r="H27" s="181">
        <v>0</v>
      </c>
      <c r="I27" s="181">
        <v>0</v>
      </c>
      <c r="J27" s="181">
        <v>0</v>
      </c>
      <c r="K27" s="181">
        <v>0</v>
      </c>
      <c r="L27" s="181">
        <v>0</v>
      </c>
      <c r="M27" s="181">
        <v>0</v>
      </c>
      <c r="N27" s="181">
        <v>0</v>
      </c>
      <c r="O27" s="181">
        <v>0</v>
      </c>
      <c r="P27" s="181">
        <v>0.32835599999999998</v>
      </c>
      <c r="Q27" s="181">
        <v>0</v>
      </c>
      <c r="R27" s="181">
        <v>0.32835599999999998</v>
      </c>
      <c r="S27" s="181">
        <v>0</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79">
        <f t="shared" si="8"/>
        <v>0.32835599999999998</v>
      </c>
      <c r="AO27" s="179">
        <f t="shared" si="9"/>
        <v>0.32835599999999998</v>
      </c>
    </row>
    <row r="28" spans="1:44" x14ac:dyDescent="0.3">
      <c r="A28" s="51" t="s">
        <v>181</v>
      </c>
      <c r="B28" s="32" t="s">
        <v>546</v>
      </c>
      <c r="C28" s="180">
        <f t="shared" si="5"/>
        <v>0</v>
      </c>
      <c r="D28" s="180">
        <f t="shared" si="6"/>
        <v>0</v>
      </c>
      <c r="E28" s="181">
        <f t="shared" si="7"/>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79">
        <f t="shared" si="8"/>
        <v>0</v>
      </c>
      <c r="AO28" s="179">
        <f t="shared" si="9"/>
        <v>0</v>
      </c>
    </row>
    <row r="29" spans="1:44" x14ac:dyDescent="0.3">
      <c r="A29" s="51" t="s">
        <v>180</v>
      </c>
      <c r="B29" s="55" t="s">
        <v>179</v>
      </c>
      <c r="C29" s="180">
        <f t="shared" si="5"/>
        <v>0</v>
      </c>
      <c r="D29" s="180">
        <f t="shared" si="6"/>
        <v>0</v>
      </c>
      <c r="E29" s="181">
        <f t="shared" si="7"/>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79">
        <f t="shared" si="8"/>
        <v>0</v>
      </c>
      <c r="AO29" s="179">
        <f t="shared" si="9"/>
        <v>0</v>
      </c>
    </row>
    <row r="30" spans="1:44" ht="46.8" x14ac:dyDescent="0.3">
      <c r="A30" s="54" t="s">
        <v>64</v>
      </c>
      <c r="B30" s="53" t="s">
        <v>178</v>
      </c>
      <c r="C30" s="180">
        <f t="shared" si="5"/>
        <v>0.27362999999999998</v>
      </c>
      <c r="D30" s="180">
        <f>N30+R30</f>
        <v>0.27362999999999998</v>
      </c>
      <c r="E30" s="179">
        <f t="shared" si="7"/>
        <v>0.27362999999999998</v>
      </c>
      <c r="F30" s="179">
        <v>0</v>
      </c>
      <c r="G30" s="179">
        <v>0</v>
      </c>
      <c r="H30" s="179">
        <f t="shared" ref="H30" si="10">SUM(H31:H34)</f>
        <v>0</v>
      </c>
      <c r="I30" s="179">
        <f t="shared" ref="I30:AN30" si="11">SUM(I31:I34)</f>
        <v>0</v>
      </c>
      <c r="J30" s="179">
        <f t="shared" si="11"/>
        <v>0</v>
      </c>
      <c r="K30" s="179">
        <f t="shared" si="11"/>
        <v>0</v>
      </c>
      <c r="L30" s="179">
        <f t="shared" ref="L30:P30" si="12">SUM(L31:L34)</f>
        <v>0</v>
      </c>
      <c r="M30" s="179">
        <f t="shared" si="12"/>
        <v>0</v>
      </c>
      <c r="N30" s="179">
        <f t="shared" si="12"/>
        <v>0</v>
      </c>
      <c r="O30" s="179">
        <f t="shared" si="12"/>
        <v>0</v>
      </c>
      <c r="P30" s="179">
        <f t="shared" si="12"/>
        <v>0.27362999999999998</v>
      </c>
      <c r="Q30" s="179">
        <f t="shared" si="11"/>
        <v>0</v>
      </c>
      <c r="R30" s="179">
        <f t="shared" si="11"/>
        <v>0.27362999999999998</v>
      </c>
      <c r="S30" s="179">
        <f t="shared" si="11"/>
        <v>0</v>
      </c>
      <c r="T30" s="179">
        <f t="shared" si="11"/>
        <v>0</v>
      </c>
      <c r="U30" s="179">
        <f t="shared" si="11"/>
        <v>0</v>
      </c>
      <c r="V30" s="179">
        <f t="shared" si="11"/>
        <v>0</v>
      </c>
      <c r="W30" s="179">
        <f t="shared" si="11"/>
        <v>0</v>
      </c>
      <c r="X30" s="179">
        <f t="shared" si="11"/>
        <v>0</v>
      </c>
      <c r="Y30" s="179">
        <f t="shared" si="11"/>
        <v>0</v>
      </c>
      <c r="Z30" s="179">
        <f t="shared" si="11"/>
        <v>0</v>
      </c>
      <c r="AA30" s="179">
        <f t="shared" si="11"/>
        <v>0</v>
      </c>
      <c r="AB30" s="179">
        <f t="shared" si="11"/>
        <v>0</v>
      </c>
      <c r="AC30" s="179">
        <f t="shared" si="11"/>
        <v>0</v>
      </c>
      <c r="AD30" s="179">
        <f t="shared" si="11"/>
        <v>0</v>
      </c>
      <c r="AE30" s="179">
        <f t="shared" si="11"/>
        <v>0</v>
      </c>
      <c r="AF30" s="179">
        <f t="shared" si="11"/>
        <v>0</v>
      </c>
      <c r="AG30" s="179">
        <f t="shared" si="11"/>
        <v>0</v>
      </c>
      <c r="AH30" s="179">
        <f t="shared" si="11"/>
        <v>0</v>
      </c>
      <c r="AI30" s="179">
        <f t="shared" si="11"/>
        <v>0</v>
      </c>
      <c r="AJ30" s="179">
        <f t="shared" si="11"/>
        <v>0</v>
      </c>
      <c r="AK30" s="179">
        <f t="shared" si="11"/>
        <v>0</v>
      </c>
      <c r="AL30" s="179">
        <f t="shared" si="11"/>
        <v>0</v>
      </c>
      <c r="AM30" s="179">
        <f t="shared" si="11"/>
        <v>0</v>
      </c>
      <c r="AN30" s="179">
        <f t="shared" si="11"/>
        <v>0.27362999999999998</v>
      </c>
      <c r="AO30" s="179">
        <f t="shared" si="9"/>
        <v>0.27362999999999998</v>
      </c>
    </row>
    <row r="31" spans="1:44" x14ac:dyDescent="0.3">
      <c r="A31" s="54" t="s">
        <v>177</v>
      </c>
      <c r="B31" s="32" t="s">
        <v>176</v>
      </c>
      <c r="C31" s="180">
        <f t="shared" si="5"/>
        <v>0</v>
      </c>
      <c r="D31" s="180">
        <f t="shared" si="6"/>
        <v>0</v>
      </c>
      <c r="E31" s="188">
        <f t="shared" si="7"/>
        <v>0</v>
      </c>
      <c r="F31" s="188">
        <v>0</v>
      </c>
      <c r="G31" s="181">
        <v>0</v>
      </c>
      <c r="H31" s="188">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79">
        <f t="shared" si="8"/>
        <v>0</v>
      </c>
      <c r="AO31" s="179">
        <f t="shared" si="9"/>
        <v>0</v>
      </c>
    </row>
    <row r="32" spans="1:44" ht="31.2" x14ac:dyDescent="0.3">
      <c r="A32" s="54" t="s">
        <v>175</v>
      </c>
      <c r="B32" s="32" t="s">
        <v>174</v>
      </c>
      <c r="C32" s="180">
        <f t="shared" si="5"/>
        <v>0</v>
      </c>
      <c r="D32" s="180">
        <f t="shared" si="6"/>
        <v>0</v>
      </c>
      <c r="E32" s="188">
        <f t="shared" si="7"/>
        <v>0</v>
      </c>
      <c r="F32" s="188">
        <f>G32</f>
        <v>0</v>
      </c>
      <c r="G32" s="181">
        <v>0</v>
      </c>
      <c r="H32" s="188">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79">
        <f t="shared" si="8"/>
        <v>0</v>
      </c>
      <c r="AO32" s="179">
        <f t="shared" si="9"/>
        <v>0</v>
      </c>
    </row>
    <row r="33" spans="1:41" x14ac:dyDescent="0.3">
      <c r="A33" s="54" t="s">
        <v>173</v>
      </c>
      <c r="B33" s="32" t="s">
        <v>172</v>
      </c>
      <c r="C33" s="180">
        <f t="shared" si="5"/>
        <v>0.27362999999999998</v>
      </c>
      <c r="D33" s="180">
        <f>N33+R33</f>
        <v>0.27362999999999998</v>
      </c>
      <c r="E33" s="188">
        <f t="shared" si="7"/>
        <v>0.27362999999999998</v>
      </c>
      <c r="F33" s="188">
        <v>0</v>
      </c>
      <c r="G33" s="181">
        <v>0</v>
      </c>
      <c r="H33" s="188">
        <v>0</v>
      </c>
      <c r="I33" s="188">
        <v>0</v>
      </c>
      <c r="J33" s="188">
        <v>0</v>
      </c>
      <c r="K33" s="188">
        <v>0</v>
      </c>
      <c r="L33" s="188">
        <v>0</v>
      </c>
      <c r="M33" s="188">
        <v>0</v>
      </c>
      <c r="N33" s="188">
        <v>0</v>
      </c>
      <c r="O33" s="188">
        <v>0</v>
      </c>
      <c r="P33" s="188">
        <v>0.27362999999999998</v>
      </c>
      <c r="Q33" s="188">
        <v>0</v>
      </c>
      <c r="R33" s="188">
        <v>0.27362999999999998</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79">
        <f t="shared" si="8"/>
        <v>0.27362999999999998</v>
      </c>
      <c r="AO33" s="179">
        <f t="shared" si="9"/>
        <v>0.27362999999999998</v>
      </c>
    </row>
    <row r="34" spans="1:41" x14ac:dyDescent="0.3">
      <c r="A34" s="54" t="s">
        <v>171</v>
      </c>
      <c r="B34" s="32" t="s">
        <v>170</v>
      </c>
      <c r="C34" s="180">
        <f t="shared" si="5"/>
        <v>0</v>
      </c>
      <c r="D34" s="180">
        <f t="shared" si="6"/>
        <v>0</v>
      </c>
      <c r="E34" s="188">
        <f t="shared" si="7"/>
        <v>0</v>
      </c>
      <c r="F34" s="188">
        <v>0</v>
      </c>
      <c r="G34" s="181">
        <v>0</v>
      </c>
      <c r="H34" s="188">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79">
        <f t="shared" si="8"/>
        <v>0</v>
      </c>
      <c r="AO34" s="179">
        <f t="shared" si="9"/>
        <v>0</v>
      </c>
    </row>
    <row r="35" spans="1:41" ht="31.2" x14ac:dyDescent="0.3">
      <c r="A35" s="54" t="s">
        <v>63</v>
      </c>
      <c r="B35" s="53" t="s">
        <v>169</v>
      </c>
      <c r="C35" s="180">
        <f t="shared" si="5"/>
        <v>0</v>
      </c>
      <c r="D35" s="180">
        <f t="shared" si="6"/>
        <v>0</v>
      </c>
      <c r="E35" s="179">
        <f t="shared" si="7"/>
        <v>0</v>
      </c>
      <c r="F35" s="179">
        <f t="shared" ref="F35" si="13">SUM(F36:F42)</f>
        <v>0</v>
      </c>
      <c r="G35" s="179">
        <f t="shared" ref="G35:AN35" si="14">SUM(G36:G42)</f>
        <v>0</v>
      </c>
      <c r="H35" s="179">
        <f t="shared" ref="H35" si="15">SUM(H36:H42)</f>
        <v>0</v>
      </c>
      <c r="I35" s="179">
        <f t="shared" si="14"/>
        <v>0</v>
      </c>
      <c r="J35" s="179">
        <f t="shared" si="14"/>
        <v>0</v>
      </c>
      <c r="K35" s="179">
        <f t="shared" si="14"/>
        <v>0</v>
      </c>
      <c r="L35" s="179">
        <f t="shared" ref="L35:P35" si="16">SUM(L36:L42)</f>
        <v>0</v>
      </c>
      <c r="M35" s="179">
        <f t="shared" si="16"/>
        <v>0</v>
      </c>
      <c r="N35" s="179">
        <f t="shared" si="16"/>
        <v>0</v>
      </c>
      <c r="O35" s="179">
        <f t="shared" si="16"/>
        <v>0</v>
      </c>
      <c r="P35" s="179">
        <f t="shared" si="16"/>
        <v>0</v>
      </c>
      <c r="Q35" s="179">
        <f t="shared" si="14"/>
        <v>0</v>
      </c>
      <c r="R35" s="179">
        <f t="shared" si="14"/>
        <v>0</v>
      </c>
      <c r="S35" s="179">
        <f t="shared" si="14"/>
        <v>0</v>
      </c>
      <c r="T35" s="179">
        <f t="shared" si="14"/>
        <v>0</v>
      </c>
      <c r="U35" s="179">
        <f t="shared" si="14"/>
        <v>0</v>
      </c>
      <c r="V35" s="179">
        <f t="shared" si="14"/>
        <v>0</v>
      </c>
      <c r="W35" s="179">
        <f t="shared" si="14"/>
        <v>0</v>
      </c>
      <c r="X35" s="179">
        <f t="shared" si="14"/>
        <v>0</v>
      </c>
      <c r="Y35" s="179">
        <f t="shared" si="14"/>
        <v>0</v>
      </c>
      <c r="Z35" s="179">
        <f t="shared" si="14"/>
        <v>0</v>
      </c>
      <c r="AA35" s="179">
        <f t="shared" si="14"/>
        <v>0</v>
      </c>
      <c r="AB35" s="179">
        <f t="shared" si="14"/>
        <v>0</v>
      </c>
      <c r="AC35" s="179">
        <f t="shared" si="14"/>
        <v>0</v>
      </c>
      <c r="AD35" s="179">
        <f t="shared" si="14"/>
        <v>0</v>
      </c>
      <c r="AE35" s="179">
        <f t="shared" si="14"/>
        <v>0</v>
      </c>
      <c r="AF35" s="179">
        <f t="shared" si="14"/>
        <v>0</v>
      </c>
      <c r="AG35" s="179">
        <f t="shared" si="14"/>
        <v>0</v>
      </c>
      <c r="AH35" s="179">
        <f t="shared" si="14"/>
        <v>0</v>
      </c>
      <c r="AI35" s="179">
        <f t="shared" si="14"/>
        <v>0</v>
      </c>
      <c r="AJ35" s="179">
        <f t="shared" si="14"/>
        <v>0</v>
      </c>
      <c r="AK35" s="179">
        <f t="shared" si="14"/>
        <v>0</v>
      </c>
      <c r="AL35" s="179">
        <f t="shared" si="14"/>
        <v>0</v>
      </c>
      <c r="AM35" s="179">
        <f t="shared" si="14"/>
        <v>0</v>
      </c>
      <c r="AN35" s="179">
        <f t="shared" si="14"/>
        <v>0</v>
      </c>
      <c r="AO35" s="179">
        <f t="shared" si="9"/>
        <v>0</v>
      </c>
    </row>
    <row r="36" spans="1:41" ht="31.2" x14ac:dyDescent="0.3">
      <c r="A36" s="51" t="s">
        <v>168</v>
      </c>
      <c r="B36" s="50" t="s">
        <v>167</v>
      </c>
      <c r="C36" s="180">
        <f t="shared" si="5"/>
        <v>0</v>
      </c>
      <c r="D36" s="180">
        <f t="shared" si="6"/>
        <v>0</v>
      </c>
      <c r="E36" s="181">
        <f t="shared" si="7"/>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79">
        <f t="shared" si="8"/>
        <v>0</v>
      </c>
      <c r="AO36" s="179">
        <f t="shared" si="9"/>
        <v>0</v>
      </c>
    </row>
    <row r="37" spans="1:41" x14ac:dyDescent="0.3">
      <c r="A37" s="51" t="s">
        <v>166</v>
      </c>
      <c r="B37" s="50" t="s">
        <v>156</v>
      </c>
      <c r="C37" s="180">
        <f t="shared" si="5"/>
        <v>0</v>
      </c>
      <c r="D37" s="180">
        <f t="shared" si="6"/>
        <v>0</v>
      </c>
      <c r="E37" s="181">
        <f t="shared" si="7"/>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79">
        <f t="shared" si="8"/>
        <v>0</v>
      </c>
      <c r="AO37" s="179">
        <f t="shared" si="9"/>
        <v>0</v>
      </c>
    </row>
    <row r="38" spans="1:41" x14ac:dyDescent="0.3">
      <c r="A38" s="51" t="s">
        <v>165</v>
      </c>
      <c r="B38" s="50" t="s">
        <v>154</v>
      </c>
      <c r="C38" s="180">
        <f t="shared" si="5"/>
        <v>0</v>
      </c>
      <c r="D38" s="180">
        <f t="shared" si="6"/>
        <v>0</v>
      </c>
      <c r="E38" s="181">
        <f t="shared" si="7"/>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79">
        <f t="shared" si="8"/>
        <v>0</v>
      </c>
      <c r="AO38" s="179">
        <f t="shared" si="9"/>
        <v>0</v>
      </c>
    </row>
    <row r="39" spans="1:41" ht="31.2" x14ac:dyDescent="0.3">
      <c r="A39" s="51" t="s">
        <v>164</v>
      </c>
      <c r="B39" s="32" t="s">
        <v>152</v>
      </c>
      <c r="C39" s="180">
        <f t="shared" si="5"/>
        <v>0</v>
      </c>
      <c r="D39" s="180">
        <f t="shared" si="6"/>
        <v>0</v>
      </c>
      <c r="E39" s="181">
        <f t="shared" si="7"/>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79">
        <f t="shared" si="8"/>
        <v>0</v>
      </c>
      <c r="AO39" s="179">
        <f t="shared" si="9"/>
        <v>0</v>
      </c>
    </row>
    <row r="40" spans="1:41" ht="31.2" x14ac:dyDescent="0.3">
      <c r="A40" s="51" t="s">
        <v>163</v>
      </c>
      <c r="B40" s="32" t="s">
        <v>150</v>
      </c>
      <c r="C40" s="180">
        <f t="shared" si="5"/>
        <v>0</v>
      </c>
      <c r="D40" s="180">
        <f t="shared" si="6"/>
        <v>0</v>
      </c>
      <c r="E40" s="181">
        <f t="shared" si="7"/>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79">
        <f t="shared" si="8"/>
        <v>0</v>
      </c>
      <c r="AO40" s="179">
        <f t="shared" si="9"/>
        <v>0</v>
      </c>
    </row>
    <row r="41" spans="1:41" x14ac:dyDescent="0.3">
      <c r="A41" s="51" t="s">
        <v>162</v>
      </c>
      <c r="B41" s="32" t="s">
        <v>148</v>
      </c>
      <c r="C41" s="180">
        <f t="shared" si="5"/>
        <v>0</v>
      </c>
      <c r="D41" s="180">
        <f t="shared" si="6"/>
        <v>0</v>
      </c>
      <c r="E41" s="181">
        <f t="shared" si="7"/>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79">
        <f t="shared" si="8"/>
        <v>0</v>
      </c>
      <c r="AO41" s="179">
        <f t="shared" si="9"/>
        <v>0</v>
      </c>
    </row>
    <row r="42" spans="1:41" ht="18.600000000000001" x14ac:dyDescent="0.3">
      <c r="A42" s="51" t="s">
        <v>161</v>
      </c>
      <c r="B42" s="50" t="s">
        <v>146</v>
      </c>
      <c r="C42" s="180">
        <f t="shared" si="5"/>
        <v>0</v>
      </c>
      <c r="D42" s="180">
        <f t="shared" si="6"/>
        <v>0</v>
      </c>
      <c r="E42" s="181">
        <f t="shared" si="7"/>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79">
        <f t="shared" si="8"/>
        <v>0</v>
      </c>
      <c r="AO42" s="179">
        <f t="shared" si="9"/>
        <v>0</v>
      </c>
    </row>
    <row r="43" spans="1:41" x14ac:dyDescent="0.3">
      <c r="A43" s="54" t="s">
        <v>62</v>
      </c>
      <c r="B43" s="53" t="s">
        <v>160</v>
      </c>
      <c r="C43" s="180">
        <f t="shared" si="5"/>
        <v>0.27362999999999998</v>
      </c>
      <c r="D43" s="180">
        <f>D50</f>
        <v>0.27362999999999998</v>
      </c>
      <c r="E43" s="179">
        <f t="shared" si="7"/>
        <v>0.27362999999999998</v>
      </c>
      <c r="F43" s="179">
        <v>0</v>
      </c>
      <c r="G43" s="179">
        <f t="shared" ref="G43:AN43" si="17">SUM(G44:G50)</f>
        <v>0</v>
      </c>
      <c r="H43" s="179">
        <f t="shared" ref="H43" si="18">SUM(H44:H50)</f>
        <v>0</v>
      </c>
      <c r="I43" s="179">
        <f t="shared" si="17"/>
        <v>0</v>
      </c>
      <c r="J43" s="179">
        <f t="shared" si="17"/>
        <v>0</v>
      </c>
      <c r="K43" s="179">
        <f t="shared" si="17"/>
        <v>0</v>
      </c>
      <c r="L43" s="179">
        <f t="shared" ref="L43:P43" si="19">SUM(L44:L50)</f>
        <v>0</v>
      </c>
      <c r="M43" s="179">
        <f t="shared" si="19"/>
        <v>0</v>
      </c>
      <c r="N43" s="179">
        <f t="shared" si="19"/>
        <v>0</v>
      </c>
      <c r="O43" s="179">
        <f t="shared" si="19"/>
        <v>0</v>
      </c>
      <c r="P43" s="179">
        <f t="shared" si="19"/>
        <v>0.27362999999999998</v>
      </c>
      <c r="Q43" s="179">
        <f t="shared" si="17"/>
        <v>0</v>
      </c>
      <c r="R43" s="179">
        <f t="shared" si="17"/>
        <v>0.27362999999999998</v>
      </c>
      <c r="S43" s="179">
        <f t="shared" si="17"/>
        <v>0</v>
      </c>
      <c r="T43" s="179">
        <f t="shared" si="17"/>
        <v>0</v>
      </c>
      <c r="U43" s="179">
        <f t="shared" si="17"/>
        <v>0</v>
      </c>
      <c r="V43" s="179">
        <f t="shared" si="17"/>
        <v>0</v>
      </c>
      <c r="W43" s="179">
        <f t="shared" si="17"/>
        <v>0</v>
      </c>
      <c r="X43" s="179">
        <f t="shared" si="17"/>
        <v>0</v>
      </c>
      <c r="Y43" s="179">
        <f t="shared" si="17"/>
        <v>0</v>
      </c>
      <c r="Z43" s="179">
        <f t="shared" si="17"/>
        <v>0</v>
      </c>
      <c r="AA43" s="179">
        <f t="shared" si="17"/>
        <v>0</v>
      </c>
      <c r="AB43" s="179">
        <f t="shared" si="17"/>
        <v>0</v>
      </c>
      <c r="AC43" s="179">
        <f t="shared" si="17"/>
        <v>0</v>
      </c>
      <c r="AD43" s="179">
        <f t="shared" si="17"/>
        <v>0</v>
      </c>
      <c r="AE43" s="179">
        <f t="shared" si="17"/>
        <v>0</v>
      </c>
      <c r="AF43" s="179">
        <f t="shared" si="17"/>
        <v>0</v>
      </c>
      <c r="AG43" s="179">
        <f t="shared" si="17"/>
        <v>0</v>
      </c>
      <c r="AH43" s="179">
        <f t="shared" si="17"/>
        <v>0</v>
      </c>
      <c r="AI43" s="179">
        <f t="shared" si="17"/>
        <v>0</v>
      </c>
      <c r="AJ43" s="179">
        <f t="shared" si="17"/>
        <v>0</v>
      </c>
      <c r="AK43" s="179">
        <f t="shared" si="17"/>
        <v>0</v>
      </c>
      <c r="AL43" s="179">
        <f t="shared" si="17"/>
        <v>0</v>
      </c>
      <c r="AM43" s="179">
        <f t="shared" si="17"/>
        <v>0</v>
      </c>
      <c r="AN43" s="179">
        <f t="shared" si="17"/>
        <v>0.27362999999999998</v>
      </c>
      <c r="AO43" s="179">
        <f t="shared" si="9"/>
        <v>0.27362999999999998</v>
      </c>
    </row>
    <row r="44" spans="1:41" x14ac:dyDescent="0.3">
      <c r="A44" s="51" t="s">
        <v>159</v>
      </c>
      <c r="B44" s="32" t="s">
        <v>158</v>
      </c>
      <c r="C44" s="180">
        <f t="shared" si="5"/>
        <v>0</v>
      </c>
      <c r="D44" s="180">
        <f t="shared" si="6"/>
        <v>0</v>
      </c>
      <c r="E44" s="181">
        <f t="shared" si="7"/>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79">
        <f t="shared" si="8"/>
        <v>0</v>
      </c>
      <c r="AO44" s="179">
        <f t="shared" si="9"/>
        <v>0</v>
      </c>
    </row>
    <row r="45" spans="1:41" x14ac:dyDescent="0.3">
      <c r="A45" s="51" t="s">
        <v>157</v>
      </c>
      <c r="B45" s="32" t="s">
        <v>156</v>
      </c>
      <c r="C45" s="180">
        <f t="shared" si="5"/>
        <v>0</v>
      </c>
      <c r="D45" s="180">
        <f t="shared" si="6"/>
        <v>0</v>
      </c>
      <c r="E45" s="181">
        <f t="shared" si="7"/>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79">
        <f t="shared" si="8"/>
        <v>0</v>
      </c>
      <c r="AO45" s="179">
        <f t="shared" si="9"/>
        <v>0</v>
      </c>
    </row>
    <row r="46" spans="1:41" x14ac:dyDescent="0.3">
      <c r="A46" s="51" t="s">
        <v>155</v>
      </c>
      <c r="B46" s="32" t="s">
        <v>154</v>
      </c>
      <c r="C46" s="180">
        <f t="shared" si="5"/>
        <v>0</v>
      </c>
      <c r="D46" s="180">
        <f t="shared" si="6"/>
        <v>0</v>
      </c>
      <c r="E46" s="181">
        <f t="shared" si="7"/>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79">
        <f t="shared" si="8"/>
        <v>0</v>
      </c>
      <c r="AO46" s="179">
        <f t="shared" si="9"/>
        <v>0</v>
      </c>
    </row>
    <row r="47" spans="1:41" ht="31.2" x14ac:dyDescent="0.3">
      <c r="A47" s="51" t="s">
        <v>153</v>
      </c>
      <c r="B47" s="32" t="s">
        <v>152</v>
      </c>
      <c r="C47" s="180">
        <f t="shared" si="5"/>
        <v>0</v>
      </c>
      <c r="D47" s="180">
        <f t="shared" si="6"/>
        <v>0</v>
      </c>
      <c r="E47" s="181">
        <f t="shared" si="7"/>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79">
        <f t="shared" si="8"/>
        <v>0</v>
      </c>
      <c r="AO47" s="179">
        <f t="shared" si="9"/>
        <v>0</v>
      </c>
    </row>
    <row r="48" spans="1:41" ht="31.2" x14ac:dyDescent="0.3">
      <c r="A48" s="51" t="s">
        <v>151</v>
      </c>
      <c r="B48" s="32" t="s">
        <v>150</v>
      </c>
      <c r="C48" s="180">
        <f t="shared" si="5"/>
        <v>0</v>
      </c>
      <c r="D48" s="180">
        <f t="shared" si="6"/>
        <v>0</v>
      </c>
      <c r="E48" s="181">
        <f t="shared" si="7"/>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79">
        <f t="shared" si="8"/>
        <v>0</v>
      </c>
      <c r="AO48" s="179">
        <f t="shared" si="9"/>
        <v>0</v>
      </c>
    </row>
    <row r="49" spans="1:41" x14ac:dyDescent="0.3">
      <c r="A49" s="51" t="s">
        <v>149</v>
      </c>
      <c r="B49" s="32" t="s">
        <v>148</v>
      </c>
      <c r="C49" s="180">
        <f t="shared" si="5"/>
        <v>0</v>
      </c>
      <c r="D49" s="180">
        <f t="shared" si="6"/>
        <v>0</v>
      </c>
      <c r="E49" s="181">
        <f t="shared" si="7"/>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79">
        <f t="shared" si="8"/>
        <v>0</v>
      </c>
      <c r="AO49" s="179">
        <f t="shared" si="9"/>
        <v>0</v>
      </c>
    </row>
    <row r="50" spans="1:41" ht="18.600000000000001" x14ac:dyDescent="0.3">
      <c r="A50" s="51" t="s">
        <v>147</v>
      </c>
      <c r="B50" s="50" t="s">
        <v>146</v>
      </c>
      <c r="C50" s="180">
        <f t="shared" si="5"/>
        <v>0.27362999999999998</v>
      </c>
      <c r="D50" s="180">
        <f>N50+R50</f>
        <v>0.27362999999999998</v>
      </c>
      <c r="E50" s="181">
        <f t="shared" si="7"/>
        <v>0.27362999999999998</v>
      </c>
      <c r="F50" s="181">
        <v>0</v>
      </c>
      <c r="G50" s="181">
        <v>0</v>
      </c>
      <c r="H50" s="181">
        <v>0</v>
      </c>
      <c r="I50" s="181">
        <v>0</v>
      </c>
      <c r="J50" s="181">
        <v>0</v>
      </c>
      <c r="K50" s="181">
        <v>0</v>
      </c>
      <c r="L50" s="181">
        <v>0</v>
      </c>
      <c r="M50" s="181">
        <v>0</v>
      </c>
      <c r="N50" s="181">
        <v>0</v>
      </c>
      <c r="O50" s="181">
        <v>0</v>
      </c>
      <c r="P50" s="181">
        <f>P30</f>
        <v>0.27362999999999998</v>
      </c>
      <c r="Q50" s="181">
        <v>0</v>
      </c>
      <c r="R50" s="181">
        <f>R30</f>
        <v>0.27362999999999998</v>
      </c>
      <c r="S50" s="181">
        <v>0</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79">
        <f t="shared" si="8"/>
        <v>0.27362999999999998</v>
      </c>
      <c r="AO50" s="179">
        <f t="shared" si="9"/>
        <v>0.27362999999999998</v>
      </c>
    </row>
    <row r="51" spans="1:41" ht="35.25" customHeight="1" x14ac:dyDescent="0.3">
      <c r="A51" s="54" t="s">
        <v>60</v>
      </c>
      <c r="B51" s="53" t="s">
        <v>145</v>
      </c>
      <c r="C51" s="180">
        <f t="shared" si="5"/>
        <v>0.27362999999999998</v>
      </c>
      <c r="D51" s="180">
        <f>D52</f>
        <v>0.27362999999999998</v>
      </c>
      <c r="E51" s="179">
        <f t="shared" si="7"/>
        <v>0.27362999999999998</v>
      </c>
      <c r="F51" s="179">
        <v>0</v>
      </c>
      <c r="G51" s="179">
        <v>0</v>
      </c>
      <c r="H51" s="179">
        <v>0</v>
      </c>
      <c r="I51" s="179">
        <v>0</v>
      </c>
      <c r="J51" s="179">
        <v>0</v>
      </c>
      <c r="K51" s="179">
        <v>0</v>
      </c>
      <c r="L51" s="179">
        <v>0</v>
      </c>
      <c r="M51" s="179">
        <v>0</v>
      </c>
      <c r="N51" s="179">
        <v>0</v>
      </c>
      <c r="O51" s="179">
        <v>0</v>
      </c>
      <c r="P51" s="179">
        <f>P52</f>
        <v>0.27362999999999998</v>
      </c>
      <c r="Q51" s="179">
        <v>0</v>
      </c>
      <c r="R51" s="179">
        <f>R52</f>
        <v>0.27362999999999998</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f t="shared" si="8"/>
        <v>0.27362999999999998</v>
      </c>
      <c r="AO51" s="179">
        <f t="shared" si="9"/>
        <v>0.27362999999999998</v>
      </c>
    </row>
    <row r="52" spans="1:41" x14ac:dyDescent="0.3">
      <c r="A52" s="51" t="s">
        <v>144</v>
      </c>
      <c r="B52" s="32" t="s">
        <v>143</v>
      </c>
      <c r="C52" s="180">
        <f t="shared" si="5"/>
        <v>0.27362999999999998</v>
      </c>
      <c r="D52" s="180">
        <f>D43</f>
        <v>0.27362999999999998</v>
      </c>
      <c r="E52" s="181">
        <f t="shared" si="7"/>
        <v>0.27362999999999998</v>
      </c>
      <c r="F52" s="181">
        <v>0</v>
      </c>
      <c r="G52" s="181">
        <v>0</v>
      </c>
      <c r="H52" s="181">
        <v>0</v>
      </c>
      <c r="I52" s="181">
        <v>0</v>
      </c>
      <c r="J52" s="181">
        <v>0</v>
      </c>
      <c r="K52" s="181">
        <v>0</v>
      </c>
      <c r="L52" s="181">
        <v>0</v>
      </c>
      <c r="M52" s="181">
        <v>0</v>
      </c>
      <c r="N52" s="181">
        <v>0</v>
      </c>
      <c r="O52" s="181">
        <v>0</v>
      </c>
      <c r="P52" s="181">
        <f>P50</f>
        <v>0.27362999999999998</v>
      </c>
      <c r="Q52" s="181">
        <v>0</v>
      </c>
      <c r="R52" s="181">
        <f>R50</f>
        <v>0.27362999999999998</v>
      </c>
      <c r="S52" s="181">
        <v>0</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79">
        <f t="shared" si="8"/>
        <v>0.27362999999999998</v>
      </c>
      <c r="AO52" s="179">
        <f t="shared" si="9"/>
        <v>0.27362999999999998</v>
      </c>
    </row>
    <row r="53" spans="1:41" x14ac:dyDescent="0.3">
      <c r="A53" s="51" t="s">
        <v>142</v>
      </c>
      <c r="B53" s="32" t="s">
        <v>136</v>
      </c>
      <c r="C53" s="180">
        <f t="shared" si="5"/>
        <v>0</v>
      </c>
      <c r="D53" s="180">
        <f t="shared" si="6"/>
        <v>0</v>
      </c>
      <c r="E53" s="188">
        <f t="shared" si="7"/>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79">
        <f t="shared" si="8"/>
        <v>0</v>
      </c>
      <c r="AO53" s="179">
        <f t="shared" si="9"/>
        <v>0</v>
      </c>
    </row>
    <row r="54" spans="1:41" x14ac:dyDescent="0.3">
      <c r="A54" s="51" t="s">
        <v>141</v>
      </c>
      <c r="B54" s="50" t="s">
        <v>135</v>
      </c>
      <c r="C54" s="180">
        <f t="shared" si="5"/>
        <v>0</v>
      </c>
      <c r="D54" s="180">
        <f t="shared" si="6"/>
        <v>0</v>
      </c>
      <c r="E54" s="188">
        <f t="shared" si="7"/>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79">
        <f t="shared" si="8"/>
        <v>0</v>
      </c>
      <c r="AO54" s="179">
        <f t="shared" si="9"/>
        <v>0</v>
      </c>
    </row>
    <row r="55" spans="1:41" x14ac:dyDescent="0.3">
      <c r="A55" s="51" t="s">
        <v>140</v>
      </c>
      <c r="B55" s="50" t="s">
        <v>134</v>
      </c>
      <c r="C55" s="180">
        <f t="shared" si="5"/>
        <v>0</v>
      </c>
      <c r="D55" s="180">
        <f t="shared" si="6"/>
        <v>0</v>
      </c>
      <c r="E55" s="188">
        <f t="shared" si="7"/>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79">
        <f t="shared" si="8"/>
        <v>0</v>
      </c>
      <c r="AO55" s="179">
        <f t="shared" si="9"/>
        <v>0</v>
      </c>
    </row>
    <row r="56" spans="1:41" x14ac:dyDescent="0.3">
      <c r="A56" s="51" t="s">
        <v>139</v>
      </c>
      <c r="B56" s="50" t="s">
        <v>133</v>
      </c>
      <c r="C56" s="180">
        <f t="shared" si="5"/>
        <v>0</v>
      </c>
      <c r="D56" s="180">
        <f t="shared" si="6"/>
        <v>0</v>
      </c>
      <c r="E56" s="188">
        <f t="shared" si="7"/>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79">
        <f t="shared" si="8"/>
        <v>0</v>
      </c>
      <c r="AO56" s="179">
        <f t="shared" si="9"/>
        <v>0</v>
      </c>
    </row>
    <row r="57" spans="1:41" ht="18.600000000000001" x14ac:dyDescent="0.3">
      <c r="A57" s="51" t="s">
        <v>138</v>
      </c>
      <c r="B57" s="50" t="s">
        <v>132</v>
      </c>
      <c r="C57" s="180">
        <f t="shared" si="5"/>
        <v>1</v>
      </c>
      <c r="D57" s="180">
        <v>1</v>
      </c>
      <c r="E57" s="188">
        <f t="shared" si="7"/>
        <v>1</v>
      </c>
      <c r="F57" s="188">
        <v>0</v>
      </c>
      <c r="G57" s="188">
        <v>0</v>
      </c>
      <c r="H57" s="188">
        <v>0</v>
      </c>
      <c r="I57" s="188">
        <v>0</v>
      </c>
      <c r="J57" s="188">
        <v>0</v>
      </c>
      <c r="K57" s="188">
        <v>0</v>
      </c>
      <c r="L57" s="188">
        <v>0</v>
      </c>
      <c r="M57" s="188">
        <v>0</v>
      </c>
      <c r="N57" s="188">
        <v>0</v>
      </c>
      <c r="O57" s="188">
        <v>0</v>
      </c>
      <c r="P57" s="188">
        <v>1</v>
      </c>
      <c r="Q57" s="188">
        <v>0</v>
      </c>
      <c r="R57" s="188">
        <v>1</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79">
        <f t="shared" si="8"/>
        <v>1</v>
      </c>
      <c r="AO57" s="179">
        <f t="shared" si="9"/>
        <v>1</v>
      </c>
    </row>
    <row r="58" spans="1:41" ht="36.75" customHeight="1" x14ac:dyDescent="0.3">
      <c r="A58" s="54" t="s">
        <v>59</v>
      </c>
      <c r="B58" s="70" t="s">
        <v>236</v>
      </c>
      <c r="C58" s="180">
        <f t="shared" si="5"/>
        <v>0</v>
      </c>
      <c r="D58" s="180">
        <f t="shared" si="6"/>
        <v>0</v>
      </c>
      <c r="E58" s="189">
        <f t="shared" si="7"/>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79">
        <f t="shared" si="8"/>
        <v>0</v>
      </c>
      <c r="AO58" s="179">
        <f t="shared" si="9"/>
        <v>0</v>
      </c>
    </row>
    <row r="59" spans="1:41" x14ac:dyDescent="0.3">
      <c r="A59" s="54" t="s">
        <v>57</v>
      </c>
      <c r="B59" s="53" t="s">
        <v>137</v>
      </c>
      <c r="C59" s="180">
        <f t="shared" si="5"/>
        <v>0</v>
      </c>
      <c r="D59" s="180">
        <f t="shared" si="6"/>
        <v>0</v>
      </c>
      <c r="E59" s="179">
        <f t="shared" si="7"/>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f t="shared" si="8"/>
        <v>0</v>
      </c>
      <c r="AO59" s="179">
        <f t="shared" si="9"/>
        <v>0</v>
      </c>
    </row>
    <row r="60" spans="1:41" x14ac:dyDescent="0.3">
      <c r="A60" s="51" t="s">
        <v>230</v>
      </c>
      <c r="B60" s="52" t="s">
        <v>158</v>
      </c>
      <c r="C60" s="180">
        <f t="shared" si="5"/>
        <v>0</v>
      </c>
      <c r="D60" s="180">
        <f t="shared" si="6"/>
        <v>0</v>
      </c>
      <c r="E60" s="181">
        <f t="shared" si="7"/>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79">
        <f t="shared" si="8"/>
        <v>0</v>
      </c>
      <c r="AO60" s="179">
        <f t="shared" si="9"/>
        <v>0</v>
      </c>
    </row>
    <row r="61" spans="1:41" x14ac:dyDescent="0.3">
      <c r="A61" s="51" t="s">
        <v>231</v>
      </c>
      <c r="B61" s="52" t="s">
        <v>156</v>
      </c>
      <c r="C61" s="180">
        <f t="shared" si="5"/>
        <v>0</v>
      </c>
      <c r="D61" s="180">
        <f t="shared" si="6"/>
        <v>0</v>
      </c>
      <c r="E61" s="181">
        <f t="shared" si="7"/>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79">
        <f t="shared" si="8"/>
        <v>0</v>
      </c>
      <c r="AO61" s="179">
        <f t="shared" si="9"/>
        <v>0</v>
      </c>
    </row>
    <row r="62" spans="1:41" x14ac:dyDescent="0.3">
      <c r="A62" s="51" t="s">
        <v>232</v>
      </c>
      <c r="B62" s="52" t="s">
        <v>154</v>
      </c>
      <c r="C62" s="180">
        <f t="shared" si="5"/>
        <v>0</v>
      </c>
      <c r="D62" s="180">
        <f t="shared" si="6"/>
        <v>0</v>
      </c>
      <c r="E62" s="181">
        <f t="shared" si="7"/>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79">
        <f t="shared" si="8"/>
        <v>0</v>
      </c>
      <c r="AO62" s="179">
        <f t="shared" si="9"/>
        <v>0</v>
      </c>
    </row>
    <row r="63" spans="1:41" x14ac:dyDescent="0.3">
      <c r="A63" s="51" t="s">
        <v>233</v>
      </c>
      <c r="B63" s="52" t="s">
        <v>235</v>
      </c>
      <c r="C63" s="180">
        <f t="shared" si="5"/>
        <v>0</v>
      </c>
      <c r="D63" s="180">
        <f t="shared" si="6"/>
        <v>0</v>
      </c>
      <c r="E63" s="181">
        <f t="shared" si="7"/>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79">
        <f t="shared" si="8"/>
        <v>0</v>
      </c>
      <c r="AO63" s="179">
        <f t="shared" si="9"/>
        <v>0</v>
      </c>
    </row>
    <row r="64" spans="1:41" ht="18.600000000000001" x14ac:dyDescent="0.3">
      <c r="A64" s="51" t="s">
        <v>234</v>
      </c>
      <c r="B64" s="50" t="s">
        <v>132</v>
      </c>
      <c r="C64" s="180">
        <f t="shared" si="5"/>
        <v>0</v>
      </c>
      <c r="D64" s="180">
        <f t="shared" si="6"/>
        <v>0</v>
      </c>
      <c r="E64" s="181">
        <f t="shared" si="7"/>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79">
        <f t="shared" si="8"/>
        <v>0</v>
      </c>
      <c r="AO64" s="179">
        <f t="shared" si="9"/>
        <v>0</v>
      </c>
    </row>
    <row r="65" spans="1:40" x14ac:dyDescent="0.3">
      <c r="A65" s="47"/>
      <c r="B65" s="48"/>
      <c r="C65" s="48"/>
      <c r="D65" s="48"/>
      <c r="E65" s="48"/>
      <c r="F65" s="48"/>
      <c r="G65" s="48"/>
      <c r="H65" s="48"/>
      <c r="I65" s="48"/>
      <c r="J65" s="48"/>
      <c r="K65" s="48"/>
      <c r="L65" s="47"/>
      <c r="M65" s="47"/>
    </row>
    <row r="66" spans="1:40" ht="54" customHeight="1" x14ac:dyDescent="0.3">
      <c r="B66" s="328"/>
      <c r="C66" s="328"/>
      <c r="D66" s="328"/>
      <c r="E66" s="328"/>
      <c r="F66" s="328"/>
      <c r="G66" s="328"/>
      <c r="H66" s="328"/>
      <c r="I66" s="328"/>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8"/>
      <c r="C68" s="328"/>
      <c r="D68" s="328"/>
      <c r="E68" s="328"/>
      <c r="F68" s="328"/>
      <c r="G68" s="328"/>
      <c r="H68" s="328"/>
      <c r="I68" s="328"/>
      <c r="J68" s="44"/>
      <c r="K68" s="44"/>
    </row>
    <row r="70" spans="1:40" ht="36.75" customHeight="1" x14ac:dyDescent="0.3">
      <c r="B70" s="328"/>
      <c r="C70" s="328"/>
      <c r="D70" s="328"/>
      <c r="E70" s="328"/>
      <c r="F70" s="328"/>
      <c r="G70" s="328"/>
      <c r="H70" s="328"/>
      <c r="I70" s="328"/>
      <c r="J70" s="44"/>
      <c r="K70" s="44"/>
    </row>
    <row r="71" spans="1:40" x14ac:dyDescent="0.3">
      <c r="N71" s="45"/>
    </row>
    <row r="72" spans="1:40" ht="51" customHeight="1" x14ac:dyDescent="0.3">
      <c r="B72" s="328"/>
      <c r="C72" s="328"/>
      <c r="D72" s="328"/>
      <c r="E72" s="328"/>
      <c r="F72" s="328"/>
      <c r="G72" s="328"/>
      <c r="H72" s="328"/>
      <c r="I72" s="328"/>
      <c r="J72" s="44"/>
      <c r="K72" s="44"/>
      <c r="N72" s="45"/>
    </row>
    <row r="73" spans="1:40" ht="32.25" customHeight="1" x14ac:dyDescent="0.3">
      <c r="B73" s="328"/>
      <c r="C73" s="328"/>
      <c r="D73" s="328"/>
      <c r="E73" s="328"/>
      <c r="F73" s="328"/>
      <c r="G73" s="328"/>
      <c r="H73" s="328"/>
      <c r="I73" s="328"/>
      <c r="J73" s="44"/>
      <c r="K73" s="44"/>
    </row>
    <row r="74" spans="1:40" ht="51.75" customHeight="1" x14ac:dyDescent="0.3">
      <c r="B74" s="328"/>
      <c r="C74" s="328"/>
      <c r="D74" s="328"/>
      <c r="E74" s="328"/>
      <c r="F74" s="328"/>
      <c r="G74" s="328"/>
      <c r="H74" s="328"/>
      <c r="I74" s="328"/>
      <c r="J74" s="44"/>
      <c r="K74" s="44"/>
    </row>
    <row r="75" spans="1:40" ht="21.75" customHeight="1" x14ac:dyDescent="0.3">
      <c r="B75" s="330"/>
      <c r="C75" s="330"/>
      <c r="D75" s="330"/>
      <c r="E75" s="330"/>
      <c r="F75" s="330"/>
      <c r="G75" s="330"/>
      <c r="H75" s="330"/>
      <c r="I75" s="330"/>
      <c r="J75" s="130"/>
      <c r="K75" s="130"/>
    </row>
    <row r="76" spans="1:40" ht="23.25" customHeight="1" x14ac:dyDescent="0.3"/>
    <row r="77" spans="1:40" ht="18.75" customHeight="1" x14ac:dyDescent="0.3">
      <c r="B77" s="329"/>
      <c r="C77" s="329"/>
      <c r="D77" s="329"/>
      <c r="E77" s="329"/>
      <c r="F77" s="329"/>
      <c r="G77" s="329"/>
      <c r="H77" s="329"/>
      <c r="I77" s="329"/>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43:AN43 Q35:AN35 Q30:AN30 Q36:W42 Q25:W29 Q44:W64 G25:G44">
    <cfRule type="cellIs" dxfId="19" priority="40" operator="notEqual">
      <formula>0</formula>
    </cfRule>
  </conditionalFormatting>
  <conditionalFormatting sqref="AJ24:AM24 I24:K24 Q24:W24 G24 C24:D64">
    <cfRule type="cellIs" dxfId="18" priority="39" operator="notEqual">
      <formula>0</formula>
    </cfRule>
  </conditionalFormatting>
  <conditionalFormatting sqref="G45:G49">
    <cfRule type="cellIs" dxfId="17" priority="37" operator="notEqual">
      <formula>0</formula>
    </cfRule>
  </conditionalFormatting>
  <conditionalFormatting sqref="AN24:AO24 AN31:AN34 AN36:AN42 AN44:AN64 AN25:AN29 AO25:AO64">
    <cfRule type="cellIs" dxfId="16" priority="35" operator="notEqual">
      <formula>0</formula>
    </cfRule>
  </conditionalFormatting>
  <conditionalFormatting sqref="X25:AA29 X36:AA42 X44:AA64">
    <cfRule type="cellIs" dxfId="15" priority="29" operator="notEqual">
      <formula>0</formula>
    </cfRule>
  </conditionalFormatting>
  <conditionalFormatting sqref="X24:AA24">
    <cfRule type="cellIs" dxfId="14" priority="28" operator="notEqual">
      <formula>0</formula>
    </cfRule>
  </conditionalFormatting>
  <conditionalFormatting sqref="AB25:AE29 AB36:AE42 AB44:AE64">
    <cfRule type="cellIs" dxfId="13" priority="27" operator="notEqual">
      <formula>0</formula>
    </cfRule>
  </conditionalFormatting>
  <conditionalFormatting sqref="AB24:AE24">
    <cfRule type="cellIs" dxfId="12" priority="26" operator="notEqual">
      <formula>0</formula>
    </cfRule>
  </conditionalFormatting>
  <conditionalFormatting sqref="AF25:AI29 AF36:AI42 AF44:AI64">
    <cfRule type="cellIs" dxfId="11" priority="25" operator="notEqual">
      <formula>0</formula>
    </cfRule>
  </conditionalFormatting>
  <conditionalFormatting sqref="AF24:AI24">
    <cfRule type="cellIs" dxfId="10" priority="24" operator="notEqual">
      <formula>0</formula>
    </cfRule>
  </conditionalFormatting>
  <conditionalFormatting sqref="H25:H64">
    <cfRule type="cellIs" dxfId="9" priority="17" operator="notEqual">
      <formula>0</formula>
    </cfRule>
  </conditionalFormatting>
  <conditionalFormatting sqref="H24">
    <cfRule type="cellIs" dxfId="8" priority="16" operator="notEqual">
      <formula>0</formula>
    </cfRule>
  </conditionalFormatting>
  <conditionalFormatting sqref="E24:E64">
    <cfRule type="cellIs" dxfId="7" priority="11"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58:P64">
    <cfRule type="cellIs" dxfId="4" priority="5" operator="notEqual">
      <formula>0</formula>
    </cfRule>
  </conditionalFormatting>
  <conditionalFormatting sqref="F24:F64">
    <cfRule type="cellIs" dxfId="2" priority="3" operator="notEqual">
      <formula>0</formula>
    </cfRule>
  </conditionalFormatting>
  <conditionalFormatting sqref="P25:P57">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255"/>
      <c r="Q5" s="255"/>
      <c r="R5" s="255"/>
      <c r="S5" s="255"/>
      <c r="T5" s="255"/>
      <c r="U5" s="255"/>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59" t="s">
        <v>10</v>
      </c>
      <c r="B7" s="259"/>
      <c r="C7" s="259"/>
      <c r="D7" s="259"/>
      <c r="E7" s="259"/>
      <c r="F7" s="259"/>
      <c r="G7" s="259"/>
      <c r="H7" s="259"/>
      <c r="I7" s="259"/>
      <c r="J7" s="259"/>
      <c r="K7" s="259"/>
      <c r="L7" s="259"/>
      <c r="M7" s="259"/>
      <c r="N7" s="259"/>
      <c r="O7" s="259"/>
      <c r="P7" s="259"/>
      <c r="Q7" s="259"/>
      <c r="R7" s="259"/>
      <c r="S7" s="259"/>
      <c r="T7" s="259"/>
      <c r="U7" s="25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c r="M9" s="262"/>
      <c r="N9" s="262"/>
      <c r="O9" s="262"/>
      <c r="P9" s="262"/>
      <c r="Q9" s="262"/>
      <c r="R9" s="262"/>
      <c r="S9" s="262"/>
      <c r="T9" s="262"/>
      <c r="U9" s="26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2" t="str">
        <f>'1. паспорт местоположение'!A12:C12</f>
        <v>K_KGK_03</v>
      </c>
      <c r="B12" s="262"/>
      <c r="C12" s="262"/>
      <c r="D12" s="262"/>
      <c r="E12" s="262"/>
      <c r="F12" s="262"/>
      <c r="G12" s="262"/>
      <c r="H12" s="262"/>
      <c r="I12" s="262"/>
      <c r="J12" s="262"/>
      <c r="K12" s="262"/>
      <c r="L12" s="262"/>
      <c r="M12" s="262"/>
      <c r="N12" s="262"/>
      <c r="O12" s="262"/>
      <c r="P12" s="262"/>
      <c r="Q12" s="262"/>
      <c r="R12" s="262"/>
      <c r="S12" s="262"/>
      <c r="T12" s="262"/>
      <c r="U12" s="26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c r="M15" s="262"/>
      <c r="N15" s="262"/>
      <c r="O15" s="262"/>
      <c r="P15" s="262"/>
      <c r="Q15" s="262"/>
      <c r="R15" s="262"/>
      <c r="S15" s="262"/>
      <c r="T15" s="262"/>
      <c r="U15" s="26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x14ac:dyDescent="0.25">
      <c r="A21" s="332" t="s">
        <v>522</v>
      </c>
      <c r="B21" s="332"/>
      <c r="C21" s="332"/>
      <c r="D21" s="332"/>
      <c r="E21" s="332"/>
      <c r="F21" s="332"/>
      <c r="G21" s="332"/>
      <c r="H21" s="332"/>
      <c r="I21" s="332"/>
      <c r="J21" s="332"/>
      <c r="K21" s="332"/>
      <c r="L21" s="332"/>
      <c r="M21" s="332"/>
      <c r="N21" s="332"/>
      <c r="O21" s="332"/>
      <c r="P21" s="332"/>
      <c r="Q21" s="332"/>
      <c r="R21" s="332"/>
      <c r="S21" s="332"/>
      <c r="T21" s="332"/>
      <c r="U21" s="332"/>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3" t="s">
        <v>53</v>
      </c>
      <c r="B22" s="348" t="s">
        <v>25</v>
      </c>
      <c r="C22" s="333" t="s">
        <v>52</v>
      </c>
      <c r="D22" s="333" t="s">
        <v>51</v>
      </c>
      <c r="E22" s="351" t="s">
        <v>533</v>
      </c>
      <c r="F22" s="352"/>
      <c r="G22" s="352"/>
      <c r="H22" s="352"/>
      <c r="I22" s="352"/>
      <c r="J22" s="352"/>
      <c r="K22" s="352"/>
      <c r="L22" s="353"/>
      <c r="M22" s="333" t="s">
        <v>50</v>
      </c>
      <c r="N22" s="333" t="s">
        <v>49</v>
      </c>
      <c r="O22" s="333" t="s">
        <v>48</v>
      </c>
      <c r="P22" s="331" t="s">
        <v>266</v>
      </c>
      <c r="Q22" s="331" t="s">
        <v>47</v>
      </c>
      <c r="R22" s="331" t="s">
        <v>46</v>
      </c>
      <c r="S22" s="331" t="s">
        <v>45</v>
      </c>
      <c r="T22" s="331"/>
      <c r="U22" s="346" t="s">
        <v>44</v>
      </c>
      <c r="V22" s="346" t="s">
        <v>43</v>
      </c>
      <c r="W22" s="331" t="s">
        <v>42</v>
      </c>
      <c r="X22" s="331" t="s">
        <v>41</v>
      </c>
      <c r="Y22" s="331" t="s">
        <v>40</v>
      </c>
      <c r="Z22" s="347" t="s">
        <v>39</v>
      </c>
      <c r="AA22" s="331" t="s">
        <v>38</v>
      </c>
      <c r="AB22" s="331" t="s">
        <v>37</v>
      </c>
      <c r="AC22" s="331" t="s">
        <v>36</v>
      </c>
      <c r="AD22" s="331" t="s">
        <v>35</v>
      </c>
      <c r="AE22" s="331" t="s">
        <v>34</v>
      </c>
      <c r="AF22" s="331" t="s">
        <v>33</v>
      </c>
      <c r="AG22" s="331"/>
      <c r="AH22" s="331"/>
      <c r="AI22" s="331"/>
      <c r="AJ22" s="331"/>
      <c r="AK22" s="331"/>
      <c r="AL22" s="331" t="s">
        <v>32</v>
      </c>
      <c r="AM22" s="331"/>
      <c r="AN22" s="331"/>
      <c r="AO22" s="331"/>
      <c r="AP22" s="331" t="s">
        <v>31</v>
      </c>
      <c r="AQ22" s="331"/>
      <c r="AR22" s="331" t="s">
        <v>30</v>
      </c>
      <c r="AS22" s="331" t="s">
        <v>29</v>
      </c>
      <c r="AT22" s="331" t="s">
        <v>28</v>
      </c>
      <c r="AU22" s="331" t="s">
        <v>27</v>
      </c>
      <c r="AV22" s="335" t="s">
        <v>26</v>
      </c>
    </row>
    <row r="23" spans="1:48" ht="64.5" customHeight="1" x14ac:dyDescent="0.25">
      <c r="A23" s="339"/>
      <c r="B23" s="349"/>
      <c r="C23" s="339"/>
      <c r="D23" s="339"/>
      <c r="E23" s="354" t="s">
        <v>24</v>
      </c>
      <c r="F23" s="340" t="s">
        <v>136</v>
      </c>
      <c r="G23" s="340" t="s">
        <v>135</v>
      </c>
      <c r="H23" s="340" t="s">
        <v>134</v>
      </c>
      <c r="I23" s="342" t="s">
        <v>442</v>
      </c>
      <c r="J23" s="342" t="s">
        <v>443</v>
      </c>
      <c r="K23" s="342" t="s">
        <v>444</v>
      </c>
      <c r="L23" s="340" t="s">
        <v>81</v>
      </c>
      <c r="M23" s="339"/>
      <c r="N23" s="339"/>
      <c r="O23" s="339"/>
      <c r="P23" s="331"/>
      <c r="Q23" s="331"/>
      <c r="R23" s="331"/>
      <c r="S23" s="344" t="s">
        <v>3</v>
      </c>
      <c r="T23" s="344" t="s">
        <v>12</v>
      </c>
      <c r="U23" s="346"/>
      <c r="V23" s="346"/>
      <c r="W23" s="331"/>
      <c r="X23" s="331"/>
      <c r="Y23" s="331"/>
      <c r="Z23" s="331"/>
      <c r="AA23" s="331"/>
      <c r="AB23" s="331"/>
      <c r="AC23" s="331"/>
      <c r="AD23" s="331"/>
      <c r="AE23" s="331"/>
      <c r="AF23" s="331" t="s">
        <v>23</v>
      </c>
      <c r="AG23" s="331"/>
      <c r="AH23" s="331" t="s">
        <v>22</v>
      </c>
      <c r="AI23" s="331"/>
      <c r="AJ23" s="333" t="s">
        <v>21</v>
      </c>
      <c r="AK23" s="333" t="s">
        <v>20</v>
      </c>
      <c r="AL23" s="333" t="s">
        <v>19</v>
      </c>
      <c r="AM23" s="333" t="s">
        <v>18</v>
      </c>
      <c r="AN23" s="333" t="s">
        <v>17</v>
      </c>
      <c r="AO23" s="333" t="s">
        <v>16</v>
      </c>
      <c r="AP23" s="333" t="s">
        <v>15</v>
      </c>
      <c r="AQ23" s="337" t="s">
        <v>12</v>
      </c>
      <c r="AR23" s="331"/>
      <c r="AS23" s="331"/>
      <c r="AT23" s="331"/>
      <c r="AU23" s="331"/>
      <c r="AV23" s="336"/>
    </row>
    <row r="24" spans="1:48" ht="96.75" customHeight="1" x14ac:dyDescent="0.25">
      <c r="A24" s="334"/>
      <c r="B24" s="350"/>
      <c r="C24" s="334"/>
      <c r="D24" s="334"/>
      <c r="E24" s="355"/>
      <c r="F24" s="341"/>
      <c r="G24" s="341"/>
      <c r="H24" s="341"/>
      <c r="I24" s="343"/>
      <c r="J24" s="343"/>
      <c r="K24" s="343"/>
      <c r="L24" s="341"/>
      <c r="M24" s="334"/>
      <c r="N24" s="334"/>
      <c r="O24" s="334"/>
      <c r="P24" s="331"/>
      <c r="Q24" s="331"/>
      <c r="R24" s="331"/>
      <c r="S24" s="345"/>
      <c r="T24" s="345"/>
      <c r="U24" s="346"/>
      <c r="V24" s="346"/>
      <c r="W24" s="331"/>
      <c r="X24" s="331"/>
      <c r="Y24" s="331"/>
      <c r="Z24" s="331"/>
      <c r="AA24" s="331"/>
      <c r="AB24" s="331"/>
      <c r="AC24" s="331"/>
      <c r="AD24" s="331"/>
      <c r="AE24" s="331"/>
      <c r="AF24" s="122" t="s">
        <v>14</v>
      </c>
      <c r="AG24" s="122" t="s">
        <v>13</v>
      </c>
      <c r="AH24" s="123" t="s">
        <v>3</v>
      </c>
      <c r="AI24" s="123" t="s">
        <v>12</v>
      </c>
      <c r="AJ24" s="334"/>
      <c r="AK24" s="334"/>
      <c r="AL24" s="334"/>
      <c r="AM24" s="334"/>
      <c r="AN24" s="334"/>
      <c r="AO24" s="334"/>
      <c r="AP24" s="334"/>
      <c r="AQ24" s="338"/>
      <c r="AR24" s="331"/>
      <c r="AS24" s="331"/>
      <c r="AT24" s="331"/>
      <c r="AU24" s="331"/>
      <c r="AV24" s="33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56" t="str">
        <f>'1. паспорт местоположение'!A5:C5</f>
        <v>Год раскрытия информации: 2023 год</v>
      </c>
      <c r="B5" s="356"/>
      <c r="C5" s="59"/>
      <c r="D5" s="59"/>
      <c r="E5" s="59"/>
      <c r="F5" s="59"/>
      <c r="G5" s="59"/>
      <c r="H5" s="59"/>
    </row>
    <row r="6" spans="1:8" ht="17.399999999999999" x14ac:dyDescent="0.3">
      <c r="A6" s="131"/>
      <c r="B6" s="131"/>
      <c r="C6" s="131"/>
      <c r="D6" s="131"/>
      <c r="E6" s="131"/>
      <c r="F6" s="131"/>
      <c r="G6" s="131"/>
      <c r="H6" s="131"/>
    </row>
    <row r="7" spans="1:8" ht="17.399999999999999" x14ac:dyDescent="0.3">
      <c r="A7" s="259" t="s">
        <v>10</v>
      </c>
      <c r="B7" s="259"/>
      <c r="C7" s="10"/>
      <c r="D7" s="10"/>
      <c r="E7" s="10"/>
      <c r="F7" s="10"/>
      <c r="G7" s="10"/>
      <c r="H7" s="10"/>
    </row>
    <row r="8" spans="1:8" ht="17.399999999999999" x14ac:dyDescent="0.3">
      <c r="A8" s="10"/>
      <c r="B8" s="10"/>
      <c r="C8" s="10"/>
      <c r="D8" s="10"/>
      <c r="E8" s="10"/>
      <c r="F8" s="10"/>
      <c r="G8" s="10"/>
      <c r="H8" s="10"/>
    </row>
    <row r="9" spans="1:8" x14ac:dyDescent="0.3">
      <c r="A9" s="260" t="str">
        <f>'1. паспорт местоположение'!A9:C9</f>
        <v xml:space="preserve">Акционерное общество "Калининградская генерирующая компания" </v>
      </c>
      <c r="B9" s="260"/>
      <c r="C9" s="7"/>
      <c r="D9" s="7"/>
      <c r="E9" s="7"/>
      <c r="F9" s="7"/>
      <c r="G9" s="7"/>
      <c r="H9" s="7"/>
    </row>
    <row r="10" spans="1:8" x14ac:dyDescent="0.3">
      <c r="A10" s="256" t="s">
        <v>9</v>
      </c>
      <c r="B10" s="256"/>
      <c r="C10" s="5"/>
      <c r="D10" s="5"/>
      <c r="E10" s="5"/>
      <c r="F10" s="5"/>
      <c r="G10" s="5"/>
      <c r="H10" s="5"/>
    </row>
    <row r="11" spans="1:8" ht="17.399999999999999" x14ac:dyDescent="0.3">
      <c r="A11" s="10"/>
      <c r="B11" s="10"/>
      <c r="C11" s="10"/>
      <c r="D11" s="10"/>
      <c r="E11" s="10"/>
      <c r="F11" s="10"/>
      <c r="G11" s="10"/>
      <c r="H11" s="10"/>
    </row>
    <row r="12" spans="1:8" ht="30.75" customHeight="1" x14ac:dyDescent="0.3">
      <c r="A12" s="260" t="str">
        <f>'1. паспорт местоположение'!A12:C12</f>
        <v>K_KGK_03</v>
      </c>
      <c r="B12" s="260"/>
      <c r="C12" s="7"/>
      <c r="D12" s="7"/>
      <c r="E12" s="7"/>
      <c r="F12" s="7"/>
      <c r="G12" s="7"/>
      <c r="H12" s="7"/>
    </row>
    <row r="13" spans="1:8" x14ac:dyDescent="0.3">
      <c r="A13" s="256" t="s">
        <v>8</v>
      </c>
      <c r="B13" s="256"/>
      <c r="C13" s="5"/>
      <c r="D13" s="5"/>
      <c r="E13" s="5"/>
      <c r="F13" s="5"/>
      <c r="G13" s="5"/>
      <c r="H13" s="5"/>
    </row>
    <row r="14" spans="1:8" ht="18" x14ac:dyDescent="0.3">
      <c r="A14" s="9"/>
      <c r="B14" s="9"/>
      <c r="C14" s="9"/>
      <c r="D14" s="9"/>
      <c r="E14" s="9"/>
      <c r="F14" s="9"/>
      <c r="G14" s="9"/>
      <c r="H14" s="9"/>
    </row>
    <row r="15" spans="1:8" ht="39" customHeight="1" x14ac:dyDescent="0.3">
      <c r="A15" s="357" t="str">
        <f>'1. паспорт местоположение'!A15:C15</f>
        <v>Техническое перевооружение участка ТАИ (ТЭЦ-1)</v>
      </c>
      <c r="B15" s="357"/>
      <c r="C15" s="7"/>
      <c r="D15" s="7"/>
      <c r="E15" s="7"/>
      <c r="F15" s="7"/>
      <c r="G15" s="7"/>
      <c r="H15" s="7"/>
    </row>
    <row r="16" spans="1:8" x14ac:dyDescent="0.3">
      <c r="A16" s="256" t="s">
        <v>7</v>
      </c>
      <c r="B16" s="256"/>
      <c r="C16" s="5"/>
      <c r="D16" s="5"/>
      <c r="E16" s="5"/>
      <c r="F16" s="5"/>
      <c r="G16" s="5"/>
      <c r="H16" s="5"/>
    </row>
    <row r="17" spans="1:2" x14ac:dyDescent="0.3">
      <c r="B17" s="94"/>
    </row>
    <row r="18" spans="1:2" ht="33.75" customHeight="1" x14ac:dyDescent="0.3">
      <c r="A18" s="358" t="s">
        <v>523</v>
      </c>
      <c r="B18" s="359"/>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участка ТАИ (ТЭЦ-1)</v>
      </c>
    </row>
    <row r="22" spans="1:2" ht="16.2" thickBot="1" x14ac:dyDescent="0.35">
      <c r="A22" s="96" t="s">
        <v>391</v>
      </c>
      <c r="B22" s="97" t="str">
        <f>'1. паспорт местоположение'!C27</f>
        <v>ГО "Город Калининград"</v>
      </c>
    </row>
    <row r="23" spans="1:2" ht="16.2" thickBot="1" x14ac:dyDescent="0.35">
      <c r="A23" s="96" t="s">
        <v>356</v>
      </c>
      <c r="B23" s="198" t="str">
        <f>'1. паспорт местоположение'!C22</f>
        <v>Прочие инвестиционные проекты</v>
      </c>
    </row>
    <row r="24" spans="1:2" ht="16.2" thickBot="1" x14ac:dyDescent="0.35">
      <c r="A24" s="96" t="s">
        <v>567</v>
      </c>
      <c r="B24" s="182"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0.32835599999999998</v>
      </c>
    </row>
    <row r="28" spans="1:2" ht="16.2" thickBot="1" x14ac:dyDescent="0.35">
      <c r="A28" s="102" t="s">
        <v>394</v>
      </c>
      <c r="B28" s="102" t="s">
        <v>582</v>
      </c>
    </row>
    <row r="29" spans="1:2" ht="16.2" thickBot="1" x14ac:dyDescent="0.35">
      <c r="A29" s="108" t="s">
        <v>395</v>
      </c>
      <c r="B29" s="102" t="s">
        <v>559</v>
      </c>
    </row>
    <row r="30" spans="1:2" ht="28.2" thickBot="1" x14ac:dyDescent="0.35">
      <c r="A30" s="108" t="s">
        <v>396</v>
      </c>
      <c r="B30" s="134">
        <f>B32+B41+B58</f>
        <v>0.32835599999999998</v>
      </c>
    </row>
    <row r="31" spans="1:2" ht="16.2" thickBot="1" x14ac:dyDescent="0.35">
      <c r="A31" s="102" t="s">
        <v>397</v>
      </c>
      <c r="B31" s="134"/>
    </row>
    <row r="32" spans="1:2" ht="28.2" thickBot="1" x14ac:dyDescent="0.35">
      <c r="A32" s="108" t="s">
        <v>398</v>
      </c>
      <c r="B32" s="134">
        <f>B33+B37</f>
        <v>0.32835599999999998</v>
      </c>
    </row>
    <row r="33" spans="1:3" s="137" customFormat="1" ht="16.2" thickBot="1" x14ac:dyDescent="0.35">
      <c r="A33" s="135" t="s">
        <v>399</v>
      </c>
      <c r="B33" s="134">
        <f>'6.2. Паспорт фин осв ввод'!D24</f>
        <v>0.32835599999999998</v>
      </c>
    </row>
    <row r="34" spans="1:3" ht="16.2" thickBot="1" x14ac:dyDescent="0.35">
      <c r="A34" s="102" t="s">
        <v>400</v>
      </c>
      <c r="B34" s="138">
        <f>B33/$B$27</f>
        <v>1</v>
      </c>
    </row>
    <row r="35" spans="1:3" ht="16.2" thickBot="1" x14ac:dyDescent="0.35">
      <c r="A35" s="102" t="s">
        <v>401</v>
      </c>
      <c r="B35" s="134">
        <f>B33</f>
        <v>0.32835599999999998</v>
      </c>
      <c r="C35" s="43">
        <v>1</v>
      </c>
    </row>
    <row r="36" spans="1:3" ht="16.2" thickBot="1" x14ac:dyDescent="0.35">
      <c r="A36" s="102" t="s">
        <v>402</v>
      </c>
      <c r="B36" s="134">
        <f>'6.2. Паспорт фин осв ввод'!D30</f>
        <v>0.27362999999999998</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0.32835599999999998</v>
      </c>
    </row>
    <row r="82" spans="1:2" ht="16.2" thickBot="1" x14ac:dyDescent="0.35">
      <c r="A82" s="98" t="s">
        <v>411</v>
      </c>
      <c r="B82" s="139">
        <f>B83/$B$27</f>
        <v>0.83333333333333337</v>
      </c>
    </row>
    <row r="83" spans="1:2" ht="16.2" thickBot="1" x14ac:dyDescent="0.35">
      <c r="A83" s="99" t="s">
        <v>412</v>
      </c>
      <c r="B83" s="140">
        <f xml:space="preserve"> SUMIF(C35:C76, 2,B35:B76)</f>
        <v>0.27362999999999998</v>
      </c>
    </row>
    <row r="84" spans="1:2" x14ac:dyDescent="0.3">
      <c r="A84" s="101" t="s">
        <v>413</v>
      </c>
      <c r="B84" s="360" t="s">
        <v>414</v>
      </c>
    </row>
    <row r="85" spans="1:2" x14ac:dyDescent="0.3">
      <c r="A85" s="105" t="s">
        <v>415</v>
      </c>
      <c r="B85" s="361"/>
    </row>
    <row r="86" spans="1:2" x14ac:dyDescent="0.3">
      <c r="A86" s="105" t="s">
        <v>416</v>
      </c>
      <c r="B86" s="361"/>
    </row>
    <row r="87" spans="1:2" x14ac:dyDescent="0.3">
      <c r="A87" s="105" t="s">
        <v>417</v>
      </c>
      <c r="B87" s="361"/>
    </row>
    <row r="88" spans="1:2" x14ac:dyDescent="0.3">
      <c r="A88" s="105" t="s">
        <v>418</v>
      </c>
      <c r="B88" s="361"/>
    </row>
    <row r="89" spans="1:2" ht="16.2" thickBot="1" x14ac:dyDescent="0.35">
      <c r="A89" s="106" t="s">
        <v>419</v>
      </c>
      <c r="B89" s="362"/>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0" t="s">
        <v>433</v>
      </c>
    </row>
    <row r="102" spans="1:2" x14ac:dyDescent="0.3">
      <c r="A102" s="105" t="s">
        <v>434</v>
      </c>
      <c r="B102" s="361"/>
    </row>
    <row r="103" spans="1:2" x14ac:dyDescent="0.3">
      <c r="A103" s="105" t="s">
        <v>435</v>
      </c>
      <c r="B103" s="361"/>
    </row>
    <row r="104" spans="1:2" x14ac:dyDescent="0.3">
      <c r="A104" s="105" t="s">
        <v>436</v>
      </c>
      <c r="B104" s="361"/>
    </row>
    <row r="105" spans="1:2" x14ac:dyDescent="0.3">
      <c r="A105" s="105" t="s">
        <v>437</v>
      </c>
      <c r="B105" s="361"/>
    </row>
    <row r="106" spans="1:2" ht="16.2" thickBot="1" x14ac:dyDescent="0.35">
      <c r="A106" s="115" t="s">
        <v>438</v>
      </c>
      <c r="B106" s="362"/>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row>
    <row r="5" spans="1:28" s="8" customFormat="1" ht="15.6" x14ac:dyDescent="0.25">
      <c r="A5" s="12"/>
    </row>
    <row r="6" spans="1:28" s="8" customFormat="1" ht="17.399999999999999" x14ac:dyDescent="0.25">
      <c r="A6" s="259" t="s">
        <v>10</v>
      </c>
      <c r="B6" s="259"/>
      <c r="C6" s="259"/>
      <c r="D6" s="259"/>
      <c r="E6" s="259"/>
      <c r="F6" s="259"/>
      <c r="G6" s="259"/>
      <c r="H6" s="259"/>
      <c r="I6" s="259"/>
      <c r="J6" s="259"/>
      <c r="K6" s="259"/>
      <c r="L6" s="259"/>
      <c r="M6" s="259"/>
      <c r="N6" s="259"/>
      <c r="O6" s="259"/>
      <c r="P6" s="259"/>
      <c r="Q6" s="259"/>
      <c r="R6" s="259"/>
      <c r="S6" s="259"/>
      <c r="T6" s="10"/>
      <c r="U6" s="10"/>
      <c r="V6" s="10"/>
      <c r="W6" s="10"/>
      <c r="X6" s="10"/>
      <c r="Y6" s="10"/>
      <c r="Z6" s="10"/>
      <c r="AA6" s="10"/>
      <c r="AB6" s="10"/>
    </row>
    <row r="7" spans="1:28" s="8" customFormat="1" ht="17.399999999999999" x14ac:dyDescent="0.25">
      <c r="A7" s="259"/>
      <c r="B7" s="259"/>
      <c r="C7" s="259"/>
      <c r="D7" s="259"/>
      <c r="E7" s="259"/>
      <c r="F7" s="259"/>
      <c r="G7" s="259"/>
      <c r="H7" s="259"/>
      <c r="I7" s="259"/>
      <c r="J7" s="259"/>
      <c r="K7" s="259"/>
      <c r="L7" s="259"/>
      <c r="M7" s="259"/>
      <c r="N7" s="259"/>
      <c r="O7" s="259"/>
      <c r="P7" s="259"/>
      <c r="Q7" s="259"/>
      <c r="R7" s="259"/>
      <c r="S7" s="259"/>
      <c r="T7" s="10"/>
      <c r="U7" s="10"/>
      <c r="V7" s="10"/>
      <c r="W7" s="10"/>
      <c r="X7" s="10"/>
      <c r="Y7" s="10"/>
      <c r="Z7" s="10"/>
      <c r="AA7" s="10"/>
      <c r="AB7" s="10"/>
    </row>
    <row r="8" spans="1:28" s="8" customFormat="1" ht="17.399999999999999" x14ac:dyDescent="0.25">
      <c r="A8" s="262" t="str">
        <f>'1. паспорт местоположение'!A9:C9</f>
        <v xml:space="preserve">Акционерное общество "Калининградская генерирующая компания" </v>
      </c>
      <c r="B8" s="262"/>
      <c r="C8" s="262"/>
      <c r="D8" s="262"/>
      <c r="E8" s="262"/>
      <c r="F8" s="262"/>
      <c r="G8" s="262"/>
      <c r="H8" s="262"/>
      <c r="I8" s="262"/>
      <c r="J8" s="262"/>
      <c r="K8" s="262"/>
      <c r="L8" s="262"/>
      <c r="M8" s="262"/>
      <c r="N8" s="262"/>
      <c r="O8" s="262"/>
      <c r="P8" s="262"/>
      <c r="Q8" s="262"/>
      <c r="R8" s="262"/>
      <c r="S8" s="262"/>
      <c r="T8" s="10"/>
      <c r="U8" s="10"/>
      <c r="V8" s="10"/>
      <c r="W8" s="10"/>
      <c r="X8" s="10"/>
      <c r="Y8" s="10"/>
      <c r="Z8" s="10"/>
      <c r="AA8" s="10"/>
      <c r="AB8" s="10"/>
    </row>
    <row r="9" spans="1:28" s="8" customFormat="1" ht="17.399999999999999" x14ac:dyDescent="0.25">
      <c r="A9" s="256" t="s">
        <v>9</v>
      </c>
      <c r="B9" s="256"/>
      <c r="C9" s="256"/>
      <c r="D9" s="256"/>
      <c r="E9" s="256"/>
      <c r="F9" s="256"/>
      <c r="G9" s="256"/>
      <c r="H9" s="256"/>
      <c r="I9" s="256"/>
      <c r="J9" s="256"/>
      <c r="K9" s="256"/>
      <c r="L9" s="256"/>
      <c r="M9" s="256"/>
      <c r="N9" s="256"/>
      <c r="O9" s="256"/>
      <c r="P9" s="256"/>
      <c r="Q9" s="256"/>
      <c r="R9" s="256"/>
      <c r="S9" s="256"/>
      <c r="T9" s="10"/>
      <c r="U9" s="10"/>
      <c r="V9" s="10"/>
      <c r="W9" s="10"/>
      <c r="X9" s="10"/>
      <c r="Y9" s="10"/>
      <c r="Z9" s="10"/>
      <c r="AA9" s="10"/>
      <c r="AB9" s="10"/>
    </row>
    <row r="10" spans="1:28" s="8" customFormat="1" ht="17.399999999999999" x14ac:dyDescent="0.25">
      <c r="A10" s="259"/>
      <c r="B10" s="259"/>
      <c r="C10" s="259"/>
      <c r="D10" s="259"/>
      <c r="E10" s="259"/>
      <c r="F10" s="259"/>
      <c r="G10" s="259"/>
      <c r="H10" s="259"/>
      <c r="I10" s="259"/>
      <c r="J10" s="259"/>
      <c r="K10" s="259"/>
      <c r="L10" s="259"/>
      <c r="M10" s="259"/>
      <c r="N10" s="259"/>
      <c r="O10" s="259"/>
      <c r="P10" s="259"/>
      <c r="Q10" s="259"/>
      <c r="R10" s="259"/>
      <c r="S10" s="259"/>
      <c r="T10" s="10"/>
      <c r="U10" s="10"/>
      <c r="V10" s="10"/>
      <c r="W10" s="10"/>
      <c r="X10" s="10"/>
      <c r="Y10" s="10"/>
      <c r="Z10" s="10"/>
      <c r="AA10" s="10"/>
      <c r="AB10" s="10"/>
    </row>
    <row r="11" spans="1:28" s="8" customFormat="1" ht="17.399999999999999" x14ac:dyDescent="0.25">
      <c r="A11" s="262" t="str">
        <f>'1. паспорт местоположение'!A12:C12</f>
        <v>K_KGK_03</v>
      </c>
      <c r="B11" s="262"/>
      <c r="C11" s="262"/>
      <c r="D11" s="262"/>
      <c r="E11" s="262"/>
      <c r="F11" s="262"/>
      <c r="G11" s="262"/>
      <c r="H11" s="262"/>
      <c r="I11" s="262"/>
      <c r="J11" s="262"/>
      <c r="K11" s="262"/>
      <c r="L11" s="262"/>
      <c r="M11" s="262"/>
      <c r="N11" s="262"/>
      <c r="O11" s="262"/>
      <c r="P11" s="262"/>
      <c r="Q11" s="262"/>
      <c r="R11" s="262"/>
      <c r="S11" s="262"/>
      <c r="T11" s="10"/>
      <c r="U11" s="10"/>
      <c r="V11" s="10"/>
      <c r="W11" s="10"/>
      <c r="X11" s="10"/>
      <c r="Y11" s="10"/>
      <c r="Z11" s="10"/>
      <c r="AA11" s="10"/>
      <c r="AB11" s="10"/>
    </row>
    <row r="12" spans="1:28" s="8" customFormat="1" ht="17.399999999999999" x14ac:dyDescent="0.25">
      <c r="A12" s="256" t="s">
        <v>8</v>
      </c>
      <c r="B12" s="256"/>
      <c r="C12" s="256"/>
      <c r="D12" s="256"/>
      <c r="E12" s="256"/>
      <c r="F12" s="256"/>
      <c r="G12" s="256"/>
      <c r="H12" s="256"/>
      <c r="I12" s="256"/>
      <c r="J12" s="256"/>
      <c r="K12" s="256"/>
      <c r="L12" s="256"/>
      <c r="M12" s="256"/>
      <c r="N12" s="256"/>
      <c r="O12" s="256"/>
      <c r="P12" s="256"/>
      <c r="Q12" s="256"/>
      <c r="R12" s="256"/>
      <c r="S12" s="256"/>
      <c r="T12" s="10"/>
      <c r="U12" s="10"/>
      <c r="V12" s="10"/>
      <c r="W12" s="10"/>
      <c r="X12" s="10"/>
      <c r="Y12" s="10"/>
      <c r="Z12" s="10"/>
      <c r="AA12" s="10"/>
      <c r="AB12" s="10"/>
    </row>
    <row r="13" spans="1:28" s="8" customFormat="1" ht="15.75" customHeight="1" x14ac:dyDescent="0.25">
      <c r="A13" s="266"/>
      <c r="B13" s="266"/>
      <c r="C13" s="266"/>
      <c r="D13" s="266"/>
      <c r="E13" s="266"/>
      <c r="F13" s="266"/>
      <c r="G13" s="266"/>
      <c r="H13" s="266"/>
      <c r="I13" s="266"/>
      <c r="J13" s="266"/>
      <c r="K13" s="266"/>
      <c r="L13" s="266"/>
      <c r="M13" s="266"/>
      <c r="N13" s="266"/>
      <c r="O13" s="266"/>
      <c r="P13" s="266"/>
      <c r="Q13" s="266"/>
      <c r="R13" s="266"/>
      <c r="S13" s="266"/>
      <c r="T13" s="4"/>
      <c r="U13" s="4"/>
      <c r="V13" s="4"/>
      <c r="W13" s="4"/>
      <c r="X13" s="4"/>
      <c r="Y13" s="4"/>
      <c r="Z13" s="4"/>
      <c r="AA13" s="4"/>
      <c r="AB13" s="4"/>
    </row>
    <row r="14" spans="1:28" s="3" customFormat="1" ht="12" x14ac:dyDescent="0.25">
      <c r="A14" s="262" t="str">
        <f>'1. паспорт местоположение'!A15</f>
        <v>Техническое перевооружение участка ТАИ (ТЭЦ-1)</v>
      </c>
      <c r="B14" s="262"/>
      <c r="C14" s="262"/>
      <c r="D14" s="262"/>
      <c r="E14" s="262"/>
      <c r="F14" s="262"/>
      <c r="G14" s="262"/>
      <c r="H14" s="262"/>
      <c r="I14" s="262"/>
      <c r="J14" s="262"/>
      <c r="K14" s="262"/>
      <c r="L14" s="262"/>
      <c r="M14" s="262"/>
      <c r="N14" s="262"/>
      <c r="O14" s="262"/>
      <c r="P14" s="262"/>
      <c r="Q14" s="262"/>
      <c r="R14" s="262"/>
      <c r="S14" s="262"/>
      <c r="T14" s="7"/>
      <c r="U14" s="7"/>
      <c r="V14" s="7"/>
      <c r="W14" s="7"/>
      <c r="X14" s="7"/>
      <c r="Y14" s="7"/>
      <c r="Z14" s="7"/>
      <c r="AA14" s="7"/>
      <c r="AB14" s="7"/>
    </row>
    <row r="15" spans="1:28" s="3" customFormat="1" ht="15" customHeight="1" x14ac:dyDescent="0.25">
      <c r="A15" s="256" t="s">
        <v>7</v>
      </c>
      <c r="B15" s="256"/>
      <c r="C15" s="256"/>
      <c r="D15" s="256"/>
      <c r="E15" s="256"/>
      <c r="F15" s="256"/>
      <c r="G15" s="256"/>
      <c r="H15" s="256"/>
      <c r="I15" s="256"/>
      <c r="J15" s="256"/>
      <c r="K15" s="256"/>
      <c r="L15" s="256"/>
      <c r="M15" s="256"/>
      <c r="N15" s="256"/>
      <c r="O15" s="256"/>
      <c r="P15" s="256"/>
      <c r="Q15" s="256"/>
      <c r="R15" s="256"/>
      <c r="S15" s="256"/>
      <c r="T15" s="5"/>
      <c r="U15" s="5"/>
      <c r="V15" s="5"/>
      <c r="W15" s="5"/>
      <c r="X15" s="5"/>
      <c r="Y15" s="5"/>
      <c r="Z15" s="5"/>
      <c r="AA15" s="5"/>
      <c r="AB15" s="5"/>
    </row>
    <row r="16" spans="1:28" s="3" customFormat="1" ht="15" customHeight="1" x14ac:dyDescent="0.25">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5">
      <c r="A17" s="257" t="s">
        <v>498</v>
      </c>
      <c r="B17" s="257"/>
      <c r="C17" s="257"/>
      <c r="D17" s="257"/>
      <c r="E17" s="257"/>
      <c r="F17" s="257"/>
      <c r="G17" s="257"/>
      <c r="H17" s="257"/>
      <c r="I17" s="257"/>
      <c r="J17" s="257"/>
      <c r="K17" s="257"/>
      <c r="L17" s="257"/>
      <c r="M17" s="257"/>
      <c r="N17" s="257"/>
      <c r="O17" s="257"/>
      <c r="P17" s="257"/>
      <c r="Q17" s="257"/>
      <c r="R17" s="257"/>
      <c r="S17" s="257"/>
      <c r="T17" s="6"/>
      <c r="U17" s="6"/>
      <c r="V17" s="6"/>
      <c r="W17" s="6"/>
      <c r="X17" s="6"/>
      <c r="Y17" s="6"/>
      <c r="Z17" s="6"/>
      <c r="AA17" s="6"/>
      <c r="AB17" s="6"/>
    </row>
    <row r="18" spans="1:28" s="3"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5">
      <c r="A19" s="261" t="s">
        <v>6</v>
      </c>
      <c r="B19" s="261" t="s">
        <v>104</v>
      </c>
      <c r="C19" s="263" t="s">
        <v>389</v>
      </c>
      <c r="D19" s="261" t="s">
        <v>388</v>
      </c>
      <c r="E19" s="261" t="s">
        <v>103</v>
      </c>
      <c r="F19" s="261" t="s">
        <v>102</v>
      </c>
      <c r="G19" s="261" t="s">
        <v>384</v>
      </c>
      <c r="H19" s="261" t="s">
        <v>101</v>
      </c>
      <c r="I19" s="261" t="s">
        <v>100</v>
      </c>
      <c r="J19" s="261" t="s">
        <v>99</v>
      </c>
      <c r="K19" s="261" t="s">
        <v>98</v>
      </c>
      <c r="L19" s="261" t="s">
        <v>97</v>
      </c>
      <c r="M19" s="261" t="s">
        <v>96</v>
      </c>
      <c r="N19" s="261" t="s">
        <v>95</v>
      </c>
      <c r="O19" s="261" t="s">
        <v>94</v>
      </c>
      <c r="P19" s="261" t="s">
        <v>93</v>
      </c>
      <c r="Q19" s="261" t="s">
        <v>387</v>
      </c>
      <c r="R19" s="261"/>
      <c r="S19" s="265" t="s">
        <v>491</v>
      </c>
      <c r="T19" s="4"/>
      <c r="U19" s="4"/>
      <c r="V19" s="4"/>
      <c r="W19" s="4"/>
      <c r="X19" s="4"/>
      <c r="Y19" s="4"/>
    </row>
    <row r="20" spans="1:28" s="3" customFormat="1" ht="180.75" customHeight="1" x14ac:dyDescent="0.25">
      <c r="A20" s="261"/>
      <c r="B20" s="261"/>
      <c r="C20" s="264"/>
      <c r="D20" s="261"/>
      <c r="E20" s="261"/>
      <c r="F20" s="261"/>
      <c r="G20" s="261"/>
      <c r="H20" s="261"/>
      <c r="I20" s="261"/>
      <c r="J20" s="261"/>
      <c r="K20" s="261"/>
      <c r="L20" s="261"/>
      <c r="M20" s="261"/>
      <c r="N20" s="261"/>
      <c r="O20" s="261"/>
      <c r="P20" s="261"/>
      <c r="Q20" s="26" t="s">
        <v>385</v>
      </c>
      <c r="R20" s="27" t="s">
        <v>386</v>
      </c>
      <c r="S20" s="265"/>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5" t="str">
        <f>'1. паспорт местоположение'!A5:C5</f>
        <v>Год раскрытия информации: 2023 год</v>
      </c>
      <c r="B6" s="255"/>
      <c r="C6" s="255"/>
      <c r="D6" s="255"/>
      <c r="E6" s="255"/>
      <c r="F6" s="255"/>
      <c r="G6" s="255"/>
      <c r="H6" s="255"/>
      <c r="I6" s="255"/>
      <c r="J6" s="255"/>
      <c r="K6" s="255"/>
      <c r="L6" s="255"/>
      <c r="M6" s="255"/>
      <c r="N6" s="255"/>
      <c r="O6" s="255"/>
      <c r="P6" s="255"/>
      <c r="Q6" s="255"/>
      <c r="R6" s="255"/>
      <c r="S6" s="255"/>
      <c r="T6" s="255"/>
    </row>
    <row r="7" spans="1:20" s="8" customFormat="1" x14ac:dyDescent="0.25">
      <c r="A7" s="12"/>
    </row>
    <row r="8" spans="1:20" s="8" customFormat="1" ht="17.399999999999999" x14ac:dyDescent="0.25">
      <c r="A8" s="259" t="s">
        <v>10</v>
      </c>
      <c r="B8" s="259"/>
      <c r="C8" s="259"/>
      <c r="D8" s="259"/>
      <c r="E8" s="259"/>
      <c r="F8" s="259"/>
      <c r="G8" s="259"/>
      <c r="H8" s="259"/>
      <c r="I8" s="259"/>
      <c r="J8" s="259"/>
      <c r="K8" s="259"/>
      <c r="L8" s="259"/>
      <c r="M8" s="259"/>
      <c r="N8" s="259"/>
      <c r="O8" s="259"/>
      <c r="P8" s="259"/>
      <c r="Q8" s="259"/>
      <c r="R8" s="259"/>
      <c r="S8" s="259"/>
      <c r="T8" s="259"/>
    </row>
    <row r="9" spans="1:20" s="8" customFormat="1" ht="17.399999999999999" x14ac:dyDescent="0.25">
      <c r="A9" s="259"/>
      <c r="B9" s="259"/>
      <c r="C9" s="259"/>
      <c r="D9" s="259"/>
      <c r="E9" s="259"/>
      <c r="F9" s="259"/>
      <c r="G9" s="259"/>
      <c r="H9" s="259"/>
      <c r="I9" s="259"/>
      <c r="J9" s="259"/>
      <c r="K9" s="259"/>
      <c r="L9" s="259"/>
      <c r="M9" s="259"/>
      <c r="N9" s="259"/>
      <c r="O9" s="259"/>
      <c r="P9" s="259"/>
      <c r="Q9" s="259"/>
      <c r="R9" s="259"/>
      <c r="S9" s="259"/>
      <c r="T9" s="259"/>
    </row>
    <row r="10" spans="1:20" s="8" customFormat="1" ht="18.75" customHeight="1" x14ac:dyDescent="0.25">
      <c r="A10" s="262" t="str">
        <f>'1. паспорт местоположение'!A9:C9</f>
        <v xml:space="preserve">Акционерное общество "Калининградская генерирующая компания" </v>
      </c>
      <c r="B10" s="262"/>
      <c r="C10" s="262"/>
      <c r="D10" s="262"/>
      <c r="E10" s="262"/>
      <c r="F10" s="262"/>
      <c r="G10" s="262"/>
      <c r="H10" s="262"/>
      <c r="I10" s="262"/>
      <c r="J10" s="262"/>
      <c r="K10" s="262"/>
      <c r="L10" s="262"/>
      <c r="M10" s="262"/>
      <c r="N10" s="262"/>
      <c r="O10" s="262"/>
      <c r="P10" s="262"/>
      <c r="Q10" s="262"/>
      <c r="R10" s="262"/>
      <c r="S10" s="262"/>
      <c r="T10" s="262"/>
    </row>
    <row r="11" spans="1:20" s="8" customFormat="1" ht="18.75" customHeight="1" x14ac:dyDescent="0.25">
      <c r="A11" s="256" t="s">
        <v>9</v>
      </c>
      <c r="B11" s="256"/>
      <c r="C11" s="256"/>
      <c r="D11" s="256"/>
      <c r="E11" s="256"/>
      <c r="F11" s="256"/>
      <c r="G11" s="256"/>
      <c r="H11" s="256"/>
      <c r="I11" s="256"/>
      <c r="J11" s="256"/>
      <c r="K11" s="256"/>
      <c r="L11" s="256"/>
      <c r="M11" s="256"/>
      <c r="N11" s="256"/>
      <c r="O11" s="256"/>
      <c r="P11" s="256"/>
      <c r="Q11" s="256"/>
      <c r="R11" s="256"/>
      <c r="S11" s="256"/>
      <c r="T11" s="256"/>
    </row>
    <row r="12" spans="1:20" s="8" customFormat="1" ht="17.399999999999999" x14ac:dyDescent="0.25">
      <c r="A12" s="259"/>
      <c r="B12" s="259"/>
      <c r="C12" s="259"/>
      <c r="D12" s="259"/>
      <c r="E12" s="259"/>
      <c r="F12" s="259"/>
      <c r="G12" s="259"/>
      <c r="H12" s="259"/>
      <c r="I12" s="259"/>
      <c r="J12" s="259"/>
      <c r="K12" s="259"/>
      <c r="L12" s="259"/>
      <c r="M12" s="259"/>
      <c r="N12" s="259"/>
      <c r="O12" s="259"/>
      <c r="P12" s="259"/>
      <c r="Q12" s="259"/>
      <c r="R12" s="259"/>
      <c r="S12" s="259"/>
      <c r="T12" s="259"/>
    </row>
    <row r="13" spans="1:20" s="8" customFormat="1" ht="18.75" customHeight="1" x14ac:dyDescent="0.25">
      <c r="A13" s="262" t="str">
        <f>'1. паспорт местоположение'!A12:C12</f>
        <v>K_KGK_03</v>
      </c>
      <c r="B13" s="262"/>
      <c r="C13" s="262"/>
      <c r="D13" s="262"/>
      <c r="E13" s="262"/>
      <c r="F13" s="262"/>
      <c r="G13" s="262"/>
      <c r="H13" s="262"/>
      <c r="I13" s="262"/>
      <c r="J13" s="262"/>
      <c r="K13" s="262"/>
      <c r="L13" s="262"/>
      <c r="M13" s="262"/>
      <c r="N13" s="262"/>
      <c r="O13" s="262"/>
      <c r="P13" s="262"/>
      <c r="Q13" s="262"/>
      <c r="R13" s="262"/>
      <c r="S13" s="262"/>
      <c r="T13" s="262"/>
    </row>
    <row r="14" spans="1:20" s="8" customFormat="1" ht="18.75" customHeight="1" x14ac:dyDescent="0.25">
      <c r="A14" s="256" t="s">
        <v>8</v>
      </c>
      <c r="B14" s="256"/>
      <c r="C14" s="256"/>
      <c r="D14" s="256"/>
      <c r="E14" s="256"/>
      <c r="F14" s="256"/>
      <c r="G14" s="256"/>
      <c r="H14" s="256"/>
      <c r="I14" s="256"/>
      <c r="J14" s="256"/>
      <c r="K14" s="256"/>
      <c r="L14" s="256"/>
      <c r="M14" s="256"/>
      <c r="N14" s="256"/>
      <c r="O14" s="256"/>
      <c r="P14" s="256"/>
      <c r="Q14" s="256"/>
      <c r="R14" s="256"/>
      <c r="S14" s="256"/>
      <c r="T14" s="256"/>
    </row>
    <row r="15" spans="1:20" s="8" customFormat="1" ht="15.75" customHeight="1" x14ac:dyDescent="0.25">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5">
      <c r="A16" s="262" t="str">
        <f>'1. паспорт местоположение'!A15</f>
        <v>Техническое перевооружение участка ТАИ (ТЭЦ-1)</v>
      </c>
      <c r="B16" s="262"/>
      <c r="C16" s="262"/>
      <c r="D16" s="262"/>
      <c r="E16" s="262"/>
      <c r="F16" s="262"/>
      <c r="G16" s="262"/>
      <c r="H16" s="262"/>
      <c r="I16" s="262"/>
      <c r="J16" s="262"/>
      <c r="K16" s="262"/>
      <c r="L16" s="262"/>
      <c r="M16" s="262"/>
      <c r="N16" s="262"/>
      <c r="O16" s="262"/>
      <c r="P16" s="262"/>
      <c r="Q16" s="262"/>
      <c r="R16" s="262"/>
      <c r="S16" s="262"/>
      <c r="T16" s="262"/>
    </row>
    <row r="17" spans="1:113" s="3" customFormat="1" ht="15" customHeight="1" x14ac:dyDescent="0.25">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5">
      <c r="A19" s="258" t="s">
        <v>503</v>
      </c>
      <c r="B19" s="258"/>
      <c r="C19" s="258"/>
      <c r="D19" s="258"/>
      <c r="E19" s="258"/>
      <c r="F19" s="258"/>
      <c r="G19" s="258"/>
      <c r="H19" s="258"/>
      <c r="I19" s="258"/>
      <c r="J19" s="258"/>
      <c r="K19" s="258"/>
      <c r="L19" s="258"/>
      <c r="M19" s="258"/>
      <c r="N19" s="258"/>
      <c r="O19" s="258"/>
      <c r="P19" s="258"/>
      <c r="Q19" s="258"/>
      <c r="R19" s="258"/>
      <c r="S19" s="258"/>
      <c r="T19" s="258"/>
    </row>
    <row r="20" spans="1:113" s="34" customFormat="1" ht="21" customHeight="1" x14ac:dyDescent="0.3">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3">
      <c r="A21" s="276" t="s">
        <v>6</v>
      </c>
      <c r="B21" s="269" t="s">
        <v>229</v>
      </c>
      <c r="C21" s="270"/>
      <c r="D21" s="273" t="s">
        <v>126</v>
      </c>
      <c r="E21" s="269" t="s">
        <v>532</v>
      </c>
      <c r="F21" s="270"/>
      <c r="G21" s="269" t="s">
        <v>280</v>
      </c>
      <c r="H21" s="270"/>
      <c r="I21" s="269" t="s">
        <v>125</v>
      </c>
      <c r="J21" s="270"/>
      <c r="K21" s="273" t="s">
        <v>124</v>
      </c>
      <c r="L21" s="269" t="s">
        <v>123</v>
      </c>
      <c r="M21" s="270"/>
      <c r="N21" s="269" t="s">
        <v>528</v>
      </c>
      <c r="O21" s="270"/>
      <c r="P21" s="273" t="s">
        <v>122</v>
      </c>
      <c r="Q21" s="279" t="s">
        <v>121</v>
      </c>
      <c r="R21" s="280"/>
      <c r="S21" s="279" t="s">
        <v>120</v>
      </c>
      <c r="T21" s="281"/>
    </row>
    <row r="22" spans="1:113" ht="204.75" customHeight="1" x14ac:dyDescent="0.3">
      <c r="A22" s="277"/>
      <c r="B22" s="271"/>
      <c r="C22" s="272"/>
      <c r="D22" s="275"/>
      <c r="E22" s="271"/>
      <c r="F22" s="272"/>
      <c r="G22" s="271"/>
      <c r="H22" s="272"/>
      <c r="I22" s="271"/>
      <c r="J22" s="272"/>
      <c r="K22" s="274"/>
      <c r="L22" s="271"/>
      <c r="M22" s="272"/>
      <c r="N22" s="271"/>
      <c r="O22" s="272"/>
      <c r="P22" s="274"/>
      <c r="Q22" s="80" t="s">
        <v>119</v>
      </c>
      <c r="R22" s="80" t="s">
        <v>502</v>
      </c>
      <c r="S22" s="80" t="s">
        <v>118</v>
      </c>
      <c r="T22" s="80" t="s">
        <v>117</v>
      </c>
    </row>
    <row r="23" spans="1:113" ht="51.75" customHeight="1" x14ac:dyDescent="0.3">
      <c r="A23" s="278"/>
      <c r="B23" s="80" t="s">
        <v>115</v>
      </c>
      <c r="C23" s="80" t="s">
        <v>116</v>
      </c>
      <c r="D23" s="274"/>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68" t="s">
        <v>538</v>
      </c>
      <c r="C29" s="268"/>
      <c r="D29" s="268"/>
      <c r="E29" s="268"/>
      <c r="F29" s="268"/>
      <c r="G29" s="268"/>
      <c r="H29" s="268"/>
      <c r="I29" s="268"/>
      <c r="J29" s="268"/>
      <c r="K29" s="268"/>
      <c r="L29" s="268"/>
      <c r="M29" s="268"/>
      <c r="N29" s="268"/>
      <c r="O29" s="268"/>
      <c r="P29" s="268"/>
      <c r="Q29" s="268"/>
      <c r="R29" s="268"/>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5" t="str">
        <f>'1. паспорт местоположение'!A5:C5</f>
        <v>Год раскрытия информации: 2023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row>
    <row r="6" spans="1:27" s="8" customFormat="1" x14ac:dyDescent="0.25">
      <c r="A6" s="191"/>
      <c r="B6" s="191"/>
      <c r="C6" s="191"/>
      <c r="D6" s="191"/>
      <c r="E6" s="191"/>
      <c r="F6" s="191"/>
      <c r="G6" s="191"/>
      <c r="H6" s="191"/>
      <c r="I6" s="191"/>
      <c r="J6" s="191"/>
      <c r="K6" s="191"/>
      <c r="L6" s="191"/>
      <c r="M6" s="191"/>
      <c r="N6" s="191"/>
      <c r="O6" s="191"/>
      <c r="P6" s="191"/>
      <c r="Q6" s="191"/>
      <c r="R6" s="191"/>
      <c r="S6" s="191"/>
      <c r="T6" s="191"/>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2" t="s">
        <v>568</v>
      </c>
      <c r="F12" s="262"/>
      <c r="G12" s="26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3" t="s">
        <v>6</v>
      </c>
      <c r="B21" s="269" t="s">
        <v>512</v>
      </c>
      <c r="C21" s="270"/>
      <c r="D21" s="269" t="s">
        <v>514</v>
      </c>
      <c r="E21" s="270"/>
      <c r="F21" s="279" t="s">
        <v>98</v>
      </c>
      <c r="G21" s="281"/>
      <c r="H21" s="281"/>
      <c r="I21" s="280"/>
      <c r="J21" s="273" t="s">
        <v>515</v>
      </c>
      <c r="K21" s="269" t="s">
        <v>516</v>
      </c>
      <c r="L21" s="270"/>
      <c r="M21" s="269" t="s">
        <v>517</v>
      </c>
      <c r="N21" s="270"/>
      <c r="O21" s="269" t="s">
        <v>504</v>
      </c>
      <c r="P21" s="270"/>
      <c r="Q21" s="269" t="s">
        <v>131</v>
      </c>
      <c r="R21" s="270"/>
      <c r="S21" s="273" t="s">
        <v>130</v>
      </c>
      <c r="T21" s="273" t="s">
        <v>518</v>
      </c>
      <c r="U21" s="273" t="s">
        <v>513</v>
      </c>
      <c r="V21" s="269" t="s">
        <v>129</v>
      </c>
      <c r="W21" s="270"/>
      <c r="X21" s="279" t="s">
        <v>121</v>
      </c>
      <c r="Y21" s="281"/>
      <c r="Z21" s="279" t="s">
        <v>120</v>
      </c>
      <c r="AA21" s="281"/>
    </row>
    <row r="22" spans="1:27" ht="216" customHeight="1" x14ac:dyDescent="0.3">
      <c r="A22" s="275"/>
      <c r="B22" s="271"/>
      <c r="C22" s="272"/>
      <c r="D22" s="271"/>
      <c r="E22" s="272"/>
      <c r="F22" s="279" t="s">
        <v>128</v>
      </c>
      <c r="G22" s="280"/>
      <c r="H22" s="279" t="s">
        <v>127</v>
      </c>
      <c r="I22" s="280"/>
      <c r="J22" s="274"/>
      <c r="K22" s="271"/>
      <c r="L22" s="272"/>
      <c r="M22" s="271"/>
      <c r="N22" s="272"/>
      <c r="O22" s="271"/>
      <c r="P22" s="272"/>
      <c r="Q22" s="271"/>
      <c r="R22" s="272"/>
      <c r="S22" s="274"/>
      <c r="T22" s="274"/>
      <c r="U22" s="274"/>
      <c r="V22" s="271"/>
      <c r="W22" s="272"/>
      <c r="X22" s="80" t="s">
        <v>119</v>
      </c>
      <c r="Y22" s="80" t="s">
        <v>502</v>
      </c>
      <c r="Z22" s="80" t="s">
        <v>118</v>
      </c>
      <c r="AA22" s="80" t="s">
        <v>117</v>
      </c>
    </row>
    <row r="23" spans="1:27" ht="60" customHeight="1" x14ac:dyDescent="0.3">
      <c r="A23" s="274"/>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5" t="str">
        <f>'1. паспорт местоположение'!A5:C5</f>
        <v>Год раскрытия информации: 2023 год</v>
      </c>
      <c r="B5" s="255"/>
      <c r="C5" s="255"/>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59" t="s">
        <v>10</v>
      </c>
      <c r="B7" s="259"/>
      <c r="C7" s="259"/>
      <c r="D7" s="10"/>
      <c r="E7" s="10"/>
      <c r="F7" s="10"/>
      <c r="G7" s="10"/>
      <c r="H7" s="10"/>
      <c r="I7" s="10"/>
      <c r="J7" s="10"/>
      <c r="K7" s="10"/>
      <c r="L7" s="10"/>
      <c r="M7" s="10"/>
      <c r="N7" s="10"/>
      <c r="O7" s="10"/>
      <c r="P7" s="10"/>
      <c r="Q7" s="10"/>
      <c r="R7" s="10"/>
      <c r="S7" s="10"/>
      <c r="T7" s="10"/>
      <c r="U7" s="10"/>
    </row>
    <row r="8" spans="1:29" s="8" customFormat="1" ht="17.399999999999999" x14ac:dyDescent="0.25">
      <c r="A8" s="259"/>
      <c r="B8" s="259"/>
      <c r="C8" s="259"/>
      <c r="D8" s="129"/>
      <c r="E8" s="129"/>
      <c r="F8" s="129"/>
      <c r="G8" s="129"/>
      <c r="H8" s="10"/>
      <c r="I8" s="10"/>
      <c r="J8" s="10"/>
      <c r="K8" s="10"/>
      <c r="L8" s="10"/>
      <c r="M8" s="10"/>
      <c r="N8" s="10"/>
      <c r="O8" s="10"/>
      <c r="P8" s="10"/>
      <c r="Q8" s="10"/>
      <c r="R8" s="10"/>
      <c r="S8" s="10"/>
      <c r="T8" s="10"/>
      <c r="U8" s="10"/>
    </row>
    <row r="9" spans="1:29" s="8" customFormat="1" ht="17.399999999999999" x14ac:dyDescent="0.25">
      <c r="A9" s="262" t="str">
        <f>'1. паспорт местоположение'!A9:C9</f>
        <v xml:space="preserve">Акционерное общество "Калининградская генерирующая компания" </v>
      </c>
      <c r="B9" s="262"/>
      <c r="C9" s="262"/>
      <c r="D9" s="7"/>
      <c r="E9" s="7"/>
      <c r="F9" s="7"/>
      <c r="G9" s="7"/>
      <c r="H9" s="10"/>
      <c r="I9" s="10"/>
      <c r="J9" s="10"/>
      <c r="K9" s="10"/>
      <c r="L9" s="10"/>
      <c r="M9" s="10"/>
      <c r="N9" s="10"/>
      <c r="O9" s="10"/>
      <c r="P9" s="10"/>
      <c r="Q9" s="10"/>
      <c r="R9" s="10"/>
      <c r="S9" s="10"/>
      <c r="T9" s="10"/>
      <c r="U9" s="10"/>
    </row>
    <row r="10" spans="1:29" s="8" customFormat="1" ht="17.399999999999999" x14ac:dyDescent="0.25">
      <c r="A10" s="256" t="s">
        <v>9</v>
      </c>
      <c r="B10" s="256"/>
      <c r="C10" s="256"/>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59"/>
      <c r="B11" s="259"/>
      <c r="C11" s="259"/>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2" t="str">
        <f>'1. паспорт местоположение'!A12:C12</f>
        <v>K_KGK_03</v>
      </c>
      <c r="B12" s="262"/>
      <c r="C12" s="262"/>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6" t="s">
        <v>8</v>
      </c>
      <c r="B13" s="256"/>
      <c r="C13" s="256"/>
      <c r="D13" s="5"/>
      <c r="E13" s="5"/>
      <c r="F13" s="5"/>
      <c r="G13" s="5"/>
      <c r="H13" s="10"/>
      <c r="I13" s="10"/>
      <c r="J13" s="10"/>
      <c r="K13" s="10"/>
      <c r="L13" s="10"/>
      <c r="M13" s="10"/>
      <c r="N13" s="10"/>
      <c r="O13" s="10"/>
      <c r="P13" s="10"/>
      <c r="Q13" s="10"/>
      <c r="R13" s="10"/>
      <c r="S13" s="10"/>
      <c r="T13" s="10"/>
      <c r="U13" s="10"/>
    </row>
    <row r="14" spans="1:29" s="8" customFormat="1" ht="18" x14ac:dyDescent="0.25">
      <c r="A14" s="266"/>
      <c r="B14" s="266"/>
      <c r="C14" s="266"/>
      <c r="D14" s="4"/>
      <c r="E14" s="4"/>
      <c r="F14" s="4"/>
      <c r="G14" s="4"/>
      <c r="H14" s="4"/>
      <c r="I14" s="4"/>
      <c r="J14" s="4"/>
      <c r="K14" s="4"/>
      <c r="L14" s="4"/>
      <c r="M14" s="4"/>
      <c r="N14" s="4"/>
      <c r="O14" s="4"/>
      <c r="P14" s="4"/>
      <c r="Q14" s="4"/>
      <c r="R14" s="4"/>
      <c r="S14" s="4"/>
      <c r="T14" s="4"/>
      <c r="U14" s="4"/>
    </row>
    <row r="15" spans="1:29" s="3" customFormat="1" ht="12" x14ac:dyDescent="0.25">
      <c r="A15" s="262" t="str">
        <f>'1. паспорт местоположение'!A15</f>
        <v>Техническое перевооружение участка ТАИ (ТЭЦ-1)</v>
      </c>
      <c r="B15" s="262"/>
      <c r="C15" s="262"/>
      <c r="D15" s="7"/>
      <c r="E15" s="7"/>
      <c r="F15" s="7"/>
      <c r="G15" s="7"/>
      <c r="H15" s="7"/>
      <c r="I15" s="7"/>
      <c r="J15" s="7"/>
      <c r="K15" s="7"/>
      <c r="L15" s="7"/>
      <c r="M15" s="7"/>
      <c r="N15" s="7"/>
      <c r="O15" s="7"/>
      <c r="P15" s="7"/>
      <c r="Q15" s="7"/>
      <c r="R15" s="7"/>
      <c r="S15" s="7"/>
      <c r="T15" s="7"/>
      <c r="U15" s="7"/>
    </row>
    <row r="16" spans="1:29" s="3" customFormat="1" ht="15.6" x14ac:dyDescent="0.25">
      <c r="A16" s="256" t="s">
        <v>7</v>
      </c>
      <c r="B16" s="256"/>
      <c r="C16" s="256"/>
      <c r="D16" s="5"/>
      <c r="E16" s="5"/>
      <c r="F16" s="5"/>
      <c r="G16" s="5"/>
      <c r="H16" s="5"/>
      <c r="I16" s="5"/>
      <c r="J16" s="5"/>
      <c r="K16" s="5"/>
      <c r="L16" s="5"/>
      <c r="M16" s="5"/>
      <c r="N16" s="5"/>
      <c r="O16" s="5"/>
      <c r="P16" s="5"/>
      <c r="Q16" s="5"/>
      <c r="R16" s="5"/>
      <c r="S16" s="5"/>
      <c r="T16" s="5"/>
      <c r="U16" s="5"/>
    </row>
    <row r="17" spans="1:21" s="3" customFormat="1" ht="18" x14ac:dyDescent="0.25">
      <c r="A17" s="266"/>
      <c r="B17" s="266"/>
      <c r="C17" s="266"/>
      <c r="D17" s="4"/>
      <c r="E17" s="4"/>
      <c r="F17" s="4"/>
      <c r="G17" s="4"/>
      <c r="H17" s="4"/>
      <c r="I17" s="4"/>
      <c r="J17" s="4"/>
      <c r="K17" s="4"/>
      <c r="L17" s="4"/>
      <c r="M17" s="4"/>
      <c r="N17" s="4"/>
      <c r="O17" s="4"/>
      <c r="P17" s="4"/>
      <c r="Q17" s="4"/>
      <c r="R17" s="4"/>
    </row>
    <row r="18" spans="1:21" s="3" customFormat="1" ht="17.399999999999999" x14ac:dyDescent="0.25">
      <c r="A18" s="257" t="s">
        <v>497</v>
      </c>
      <c r="B18" s="257"/>
      <c r="C18" s="257"/>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2" x14ac:dyDescent="0.3">
      <c r="A23" s="19" t="s">
        <v>64</v>
      </c>
      <c r="B23" s="22" t="s">
        <v>61</v>
      </c>
      <c r="C23" s="125" t="str">
        <f>C22</f>
        <v>Соблюдение законодательтсва РФ об обеспечении единства измерений</v>
      </c>
    </row>
    <row r="24" spans="1:21" ht="46.8" x14ac:dyDescent="0.3">
      <c r="A24" s="19" t="s">
        <v>63</v>
      </c>
      <c r="B24" s="22" t="s">
        <v>530</v>
      </c>
      <c r="C24" s="251" t="s">
        <v>581</v>
      </c>
    </row>
    <row r="25" spans="1:21" ht="31.2" x14ac:dyDescent="0.3">
      <c r="A25" s="19" t="s">
        <v>62</v>
      </c>
      <c r="B25" s="22" t="s">
        <v>531</v>
      </c>
      <c r="C25" s="200">
        <f>'1. паспорт местоположение'!C48</f>
        <v>0.32835599999999998</v>
      </c>
    </row>
    <row r="26" spans="1:21" ht="31.2" x14ac:dyDescent="0.3">
      <c r="A26" s="19" t="s">
        <v>60</v>
      </c>
      <c r="B26" s="22" t="s">
        <v>237</v>
      </c>
      <c r="C26" s="21" t="s">
        <v>557</v>
      </c>
    </row>
    <row r="27" spans="1:21" ht="78" x14ac:dyDescent="0.3">
      <c r="A27" s="19" t="s">
        <v>59</v>
      </c>
      <c r="B27" s="22" t="s">
        <v>511</v>
      </c>
      <c r="C27" s="251" t="s">
        <v>583</v>
      </c>
    </row>
    <row r="28" spans="1:21" ht="15.6" x14ac:dyDescent="0.3">
      <c r="A28" s="19" t="s">
        <v>57</v>
      </c>
      <c r="B28" s="22" t="s">
        <v>58</v>
      </c>
      <c r="C28" s="199">
        <v>2021</v>
      </c>
    </row>
    <row r="29" spans="1:21" ht="15.6" x14ac:dyDescent="0.3">
      <c r="A29" s="19" t="s">
        <v>55</v>
      </c>
      <c r="B29" s="21" t="s">
        <v>56</v>
      </c>
      <c r="C29" s="199">
        <v>2021</v>
      </c>
    </row>
    <row r="30" spans="1:21" ht="31.2" x14ac:dyDescent="0.3">
      <c r="A30" s="19" t="s">
        <v>74</v>
      </c>
      <c r="B30" s="21" t="s">
        <v>54</v>
      </c>
      <c r="C30" s="21" t="s">
        <v>587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7.399999999999999" x14ac:dyDescent="0.3">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0"/>
      <c r="AB6" s="10"/>
    </row>
    <row r="7" spans="1:28" ht="17.399999999999999" x14ac:dyDescent="0.3">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0"/>
      <c r="AB7" s="10"/>
    </row>
    <row r="8" spans="1:28" x14ac:dyDescent="0.3">
      <c r="A8" s="262" t="str">
        <f>'1. паспорт местоположение'!A9</f>
        <v xml:space="preserve">Акционерное общество "Калининградская генерирующая компания" </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7"/>
      <c r="AB8" s="7"/>
    </row>
    <row r="9" spans="1:28" ht="15.6" x14ac:dyDescent="0.3">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5"/>
      <c r="AB9" s="5"/>
    </row>
    <row r="10" spans="1:28" ht="17.399999999999999" x14ac:dyDescent="0.3">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0"/>
      <c r="AB10" s="10"/>
    </row>
    <row r="11" spans="1:28" x14ac:dyDescent="0.3">
      <c r="A11" s="262" t="str">
        <f>'1. паспорт местоположение'!A12:C12</f>
        <v>K_KGK_03</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7"/>
      <c r="AB11" s="7"/>
    </row>
    <row r="12" spans="1:28" ht="15.6" x14ac:dyDescent="0.3">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5"/>
      <c r="AB12" s="5"/>
    </row>
    <row r="13" spans="1:28" ht="18" x14ac:dyDescent="0.3">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9"/>
      <c r="AB13" s="9"/>
    </row>
    <row r="14" spans="1:28" x14ac:dyDescent="0.3">
      <c r="A14" s="262" t="str">
        <f>'1. паспорт местоположение'!A15</f>
        <v>Техническое перевооружение участка ТАИ (ТЭЦ-1)</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7"/>
      <c r="AB14" s="7"/>
    </row>
    <row r="15" spans="1:28" ht="15.6" x14ac:dyDescent="0.3">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5"/>
      <c r="AB15" s="5"/>
    </row>
    <row r="16" spans="1:28" x14ac:dyDescent="0.3">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
      <c r="AB16" s="14"/>
    </row>
    <row r="17" spans="1:28" x14ac:dyDescent="0.3">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
      <c r="AB17" s="14"/>
    </row>
    <row r="18" spans="1:28" x14ac:dyDescent="0.3">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
      <c r="AB18" s="14"/>
    </row>
    <row r="19" spans="1:28" x14ac:dyDescent="0.3">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
      <c r="AB19" s="14"/>
    </row>
    <row r="20" spans="1:28" x14ac:dyDescent="0.3">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
      <c r="AB20" s="14"/>
    </row>
    <row r="21" spans="1:28" x14ac:dyDescent="0.3">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
      <c r="AB21" s="14"/>
    </row>
    <row r="22" spans="1:28" x14ac:dyDescent="0.3">
      <c r="A22" s="284" t="s">
        <v>529</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28"/>
      <c r="AB22" s="128"/>
    </row>
    <row r="23" spans="1:28" ht="32.25" customHeight="1" x14ac:dyDescent="0.3">
      <c r="A23" s="286" t="s">
        <v>380</v>
      </c>
      <c r="B23" s="287"/>
      <c r="C23" s="287"/>
      <c r="D23" s="287"/>
      <c r="E23" s="287"/>
      <c r="F23" s="287"/>
      <c r="G23" s="287"/>
      <c r="H23" s="287"/>
      <c r="I23" s="287"/>
      <c r="J23" s="287"/>
      <c r="K23" s="287"/>
      <c r="L23" s="288"/>
      <c r="M23" s="285" t="s">
        <v>381</v>
      </c>
      <c r="N23" s="285"/>
      <c r="O23" s="285"/>
      <c r="P23" s="285"/>
      <c r="Q23" s="285"/>
      <c r="R23" s="285"/>
      <c r="S23" s="285"/>
      <c r="T23" s="285"/>
      <c r="U23" s="285"/>
      <c r="V23" s="285"/>
      <c r="W23" s="285"/>
      <c r="X23" s="285"/>
      <c r="Y23" s="285"/>
      <c r="Z23" s="285"/>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59" t="s">
        <v>10</v>
      </c>
      <c r="B7" s="259"/>
      <c r="C7" s="259"/>
      <c r="D7" s="259"/>
      <c r="E7" s="259"/>
      <c r="F7" s="259"/>
      <c r="G7" s="259"/>
      <c r="H7" s="259"/>
      <c r="I7" s="259"/>
      <c r="J7" s="259"/>
      <c r="K7" s="259"/>
      <c r="L7" s="259"/>
      <c r="M7" s="259"/>
      <c r="N7" s="259"/>
      <c r="O7" s="259"/>
      <c r="P7" s="10"/>
      <c r="Q7" s="10"/>
      <c r="R7" s="10"/>
      <c r="S7" s="10"/>
      <c r="T7" s="10"/>
      <c r="U7" s="10"/>
      <c r="V7" s="10"/>
      <c r="W7" s="10"/>
      <c r="X7" s="10"/>
      <c r="Y7" s="10"/>
      <c r="Z7" s="10"/>
    </row>
    <row r="8" spans="1:28" s="8" customFormat="1" ht="17.399999999999999" x14ac:dyDescent="0.25">
      <c r="A8" s="259"/>
      <c r="B8" s="259"/>
      <c r="C8" s="259"/>
      <c r="D8" s="259"/>
      <c r="E8" s="259"/>
      <c r="F8" s="259"/>
      <c r="G8" s="259"/>
      <c r="H8" s="259"/>
      <c r="I8" s="259"/>
      <c r="J8" s="259"/>
      <c r="K8" s="259"/>
      <c r="L8" s="259"/>
      <c r="M8" s="259"/>
      <c r="N8" s="259"/>
      <c r="O8" s="259"/>
      <c r="P8" s="10"/>
      <c r="Q8" s="10"/>
      <c r="R8" s="10"/>
      <c r="S8" s="10"/>
      <c r="T8" s="10"/>
      <c r="U8" s="10"/>
      <c r="V8" s="10"/>
      <c r="W8" s="10"/>
      <c r="X8" s="10"/>
      <c r="Y8" s="10"/>
      <c r="Z8" s="10"/>
    </row>
    <row r="9" spans="1:28" s="8" customFormat="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c r="M9" s="262"/>
      <c r="N9" s="262"/>
      <c r="O9" s="262"/>
      <c r="P9" s="10"/>
      <c r="Q9" s="10"/>
      <c r="R9" s="10"/>
      <c r="S9" s="10"/>
      <c r="T9" s="10"/>
      <c r="U9" s="10"/>
      <c r="V9" s="10"/>
      <c r="W9" s="10"/>
      <c r="X9" s="10"/>
      <c r="Y9" s="10"/>
      <c r="Z9" s="10"/>
    </row>
    <row r="10" spans="1:28" s="8" customFormat="1" ht="17.399999999999999" x14ac:dyDescent="0.25">
      <c r="A10" s="256" t="s">
        <v>9</v>
      </c>
      <c r="B10" s="256"/>
      <c r="C10" s="256"/>
      <c r="D10" s="256"/>
      <c r="E10" s="256"/>
      <c r="F10" s="256"/>
      <c r="G10" s="256"/>
      <c r="H10" s="256"/>
      <c r="I10" s="256"/>
      <c r="J10" s="256"/>
      <c r="K10" s="256"/>
      <c r="L10" s="256"/>
      <c r="M10" s="256"/>
      <c r="N10" s="256"/>
      <c r="O10" s="256"/>
      <c r="P10" s="10"/>
      <c r="Q10" s="10"/>
      <c r="R10" s="10"/>
      <c r="S10" s="10"/>
      <c r="T10" s="10"/>
      <c r="U10" s="10"/>
      <c r="V10" s="10"/>
      <c r="W10" s="10"/>
      <c r="X10" s="10"/>
      <c r="Y10" s="10"/>
      <c r="Z10" s="10"/>
    </row>
    <row r="11" spans="1:28" s="8" customFormat="1" ht="17.399999999999999" x14ac:dyDescent="0.25">
      <c r="A11" s="259"/>
      <c r="B11" s="259"/>
      <c r="C11" s="259"/>
      <c r="D11" s="259"/>
      <c r="E11" s="259"/>
      <c r="F11" s="259"/>
      <c r="G11" s="259"/>
      <c r="H11" s="259"/>
      <c r="I11" s="259"/>
      <c r="J11" s="259"/>
      <c r="K11" s="259"/>
      <c r="L11" s="259"/>
      <c r="M11" s="259"/>
      <c r="N11" s="259"/>
      <c r="O11" s="259"/>
      <c r="P11" s="10"/>
      <c r="Q11" s="10"/>
      <c r="R11" s="10"/>
      <c r="S11" s="10"/>
      <c r="T11" s="10"/>
      <c r="U11" s="10"/>
      <c r="V11" s="10"/>
      <c r="W11" s="10"/>
      <c r="X11" s="10"/>
      <c r="Y11" s="10"/>
      <c r="Z11" s="10"/>
    </row>
    <row r="12" spans="1:28" s="8" customFormat="1" ht="17.399999999999999" x14ac:dyDescent="0.25">
      <c r="A12" s="262" t="str">
        <f>'1. паспорт местоположение'!A12:C12</f>
        <v>K_KGK_03</v>
      </c>
      <c r="B12" s="262"/>
      <c r="C12" s="262"/>
      <c r="D12" s="262"/>
      <c r="E12" s="262"/>
      <c r="F12" s="262"/>
      <c r="G12" s="262"/>
      <c r="H12" s="262"/>
      <c r="I12" s="262"/>
      <c r="J12" s="262"/>
      <c r="K12" s="262"/>
      <c r="L12" s="262"/>
      <c r="M12" s="262"/>
      <c r="N12" s="262"/>
      <c r="O12" s="262"/>
      <c r="P12" s="10"/>
      <c r="Q12" s="10"/>
      <c r="R12" s="10"/>
      <c r="S12" s="10"/>
      <c r="T12" s="10"/>
      <c r="U12" s="10"/>
      <c r="V12" s="10"/>
      <c r="W12" s="10"/>
      <c r="X12" s="10"/>
      <c r="Y12" s="10"/>
      <c r="Z12" s="10"/>
    </row>
    <row r="13" spans="1:28" s="8" customFormat="1" ht="17.399999999999999" x14ac:dyDescent="0.25">
      <c r="A13" s="256" t="s">
        <v>8</v>
      </c>
      <c r="B13" s="256"/>
      <c r="C13" s="256"/>
      <c r="D13" s="256"/>
      <c r="E13" s="256"/>
      <c r="F13" s="256"/>
      <c r="G13" s="256"/>
      <c r="H13" s="256"/>
      <c r="I13" s="256"/>
      <c r="J13" s="256"/>
      <c r="K13" s="256"/>
      <c r="L13" s="256"/>
      <c r="M13" s="256"/>
      <c r="N13" s="256"/>
      <c r="O13" s="256"/>
      <c r="P13" s="10"/>
      <c r="Q13" s="10"/>
      <c r="R13" s="10"/>
      <c r="S13" s="10"/>
      <c r="T13" s="10"/>
      <c r="U13" s="10"/>
      <c r="V13" s="10"/>
      <c r="W13" s="10"/>
      <c r="X13" s="10"/>
      <c r="Y13" s="10"/>
      <c r="Z13" s="10"/>
    </row>
    <row r="14" spans="1:28" s="8" customFormat="1" ht="15.75" customHeight="1" x14ac:dyDescent="0.25">
      <c r="A14" s="266"/>
      <c r="B14" s="266"/>
      <c r="C14" s="266"/>
      <c r="D14" s="266"/>
      <c r="E14" s="266"/>
      <c r="F14" s="266"/>
      <c r="G14" s="266"/>
      <c r="H14" s="266"/>
      <c r="I14" s="266"/>
      <c r="J14" s="266"/>
      <c r="K14" s="266"/>
      <c r="L14" s="266"/>
      <c r="M14" s="266"/>
      <c r="N14" s="266"/>
      <c r="O14" s="266"/>
      <c r="P14" s="4"/>
      <c r="Q14" s="4"/>
      <c r="R14" s="4"/>
      <c r="S14" s="4"/>
      <c r="T14" s="4"/>
      <c r="U14" s="4"/>
      <c r="V14" s="4"/>
      <c r="W14" s="4"/>
      <c r="X14" s="4"/>
      <c r="Y14" s="4"/>
      <c r="Z14" s="4"/>
    </row>
    <row r="15" spans="1:28" s="3" customFormat="1" ht="12" x14ac:dyDescent="0.25">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c r="M15" s="262"/>
      <c r="N15" s="262"/>
      <c r="O15" s="262"/>
      <c r="P15" s="7"/>
      <c r="Q15" s="7"/>
      <c r="R15" s="7"/>
      <c r="S15" s="7"/>
      <c r="T15" s="7"/>
      <c r="U15" s="7"/>
      <c r="V15" s="7"/>
      <c r="W15" s="7"/>
      <c r="X15" s="7"/>
      <c r="Y15" s="7"/>
      <c r="Z15" s="7"/>
    </row>
    <row r="16" spans="1:28" s="3" customFormat="1" ht="15" customHeight="1" x14ac:dyDescent="0.25">
      <c r="A16" s="256" t="s">
        <v>7</v>
      </c>
      <c r="B16" s="256"/>
      <c r="C16" s="256"/>
      <c r="D16" s="256"/>
      <c r="E16" s="256"/>
      <c r="F16" s="256"/>
      <c r="G16" s="256"/>
      <c r="H16" s="256"/>
      <c r="I16" s="256"/>
      <c r="J16" s="256"/>
      <c r="K16" s="256"/>
      <c r="L16" s="256"/>
      <c r="M16" s="256"/>
      <c r="N16" s="256"/>
      <c r="O16" s="256"/>
      <c r="P16" s="5"/>
      <c r="Q16" s="5"/>
      <c r="R16" s="5"/>
      <c r="S16" s="5"/>
      <c r="T16" s="5"/>
      <c r="U16" s="5"/>
      <c r="V16" s="5"/>
      <c r="W16" s="5"/>
      <c r="X16" s="5"/>
      <c r="Y16" s="5"/>
      <c r="Z16" s="5"/>
    </row>
    <row r="17" spans="1:26" s="3" customFormat="1" ht="15" customHeight="1" x14ac:dyDescent="0.25">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5">
      <c r="A18" s="292" t="s">
        <v>506</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3" customFormat="1" ht="78" customHeight="1" x14ac:dyDescent="0.25">
      <c r="A19" s="261" t="s">
        <v>6</v>
      </c>
      <c r="B19" s="261" t="s">
        <v>89</v>
      </c>
      <c r="C19" s="261" t="s">
        <v>88</v>
      </c>
      <c r="D19" s="261" t="s">
        <v>77</v>
      </c>
      <c r="E19" s="289" t="s">
        <v>87</v>
      </c>
      <c r="F19" s="290"/>
      <c r="G19" s="290"/>
      <c r="H19" s="290"/>
      <c r="I19" s="291"/>
      <c r="J19" s="261" t="s">
        <v>86</v>
      </c>
      <c r="K19" s="261"/>
      <c r="L19" s="261"/>
      <c r="M19" s="261"/>
      <c r="N19" s="261"/>
      <c r="O19" s="261"/>
      <c r="P19" s="4"/>
      <c r="Q19" s="4"/>
      <c r="R19" s="4"/>
      <c r="S19" s="4"/>
      <c r="T19" s="4"/>
      <c r="U19" s="4"/>
      <c r="V19" s="4"/>
      <c r="W19" s="4"/>
    </row>
    <row r="20" spans="1:26" s="3" customFormat="1" ht="51" customHeight="1" x14ac:dyDescent="0.25">
      <c r="A20" s="261"/>
      <c r="B20" s="261"/>
      <c r="C20" s="261"/>
      <c r="D20" s="26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03"/>
  <sheetViews>
    <sheetView topLeftCell="A5" zoomScale="80" zoomScaleNormal="80" workbookViewId="0">
      <selection activeCell="G29" sqref="G29"/>
    </sheetView>
  </sheetViews>
  <sheetFormatPr defaultColWidth="9.109375" defaultRowHeight="15.6" x14ac:dyDescent="0.25"/>
  <cols>
    <col min="1" max="1" width="61.6640625" style="145" customWidth="1"/>
    <col min="2" max="2" width="18.5546875" style="141" customWidth="1"/>
    <col min="3" max="11" width="16.88671875" style="141" customWidth="1"/>
    <col min="12" max="198" width="9.109375" style="142"/>
    <col min="199" max="199" width="61.6640625" style="142" customWidth="1"/>
    <col min="200" max="200" width="18.5546875" style="142" customWidth="1"/>
    <col min="201" max="240" width="16.88671875" style="142" customWidth="1"/>
    <col min="241" max="242" width="18.5546875" style="142" customWidth="1"/>
    <col min="243" max="243" width="21.6640625" style="142" customWidth="1"/>
    <col min="244" max="454" width="9.109375" style="142"/>
    <col min="455" max="455" width="61.6640625" style="142" customWidth="1"/>
    <col min="456" max="456" width="18.5546875" style="142" customWidth="1"/>
    <col min="457" max="496" width="16.88671875" style="142" customWidth="1"/>
    <col min="497" max="498" width="18.5546875" style="142" customWidth="1"/>
    <col min="499" max="499" width="21.6640625" style="142" customWidth="1"/>
    <col min="500" max="710" width="9.109375" style="142"/>
    <col min="711" max="711" width="61.6640625" style="142" customWidth="1"/>
    <col min="712" max="712" width="18.5546875" style="142" customWidth="1"/>
    <col min="713" max="752" width="16.88671875" style="142" customWidth="1"/>
    <col min="753" max="754" width="18.5546875" style="142" customWidth="1"/>
    <col min="755" max="755" width="21.6640625" style="142" customWidth="1"/>
    <col min="756" max="966" width="9.109375" style="142"/>
    <col min="967" max="967" width="61.6640625" style="142" customWidth="1"/>
    <col min="968" max="968" width="18.5546875" style="142" customWidth="1"/>
    <col min="969" max="1008" width="16.88671875" style="142" customWidth="1"/>
    <col min="1009" max="1010" width="18.5546875" style="142" customWidth="1"/>
    <col min="1011" max="1011" width="21.6640625" style="142" customWidth="1"/>
    <col min="1012" max="1222" width="9.109375" style="142"/>
    <col min="1223" max="1223" width="61.6640625" style="142" customWidth="1"/>
    <col min="1224" max="1224" width="18.5546875" style="142" customWidth="1"/>
    <col min="1225" max="1264" width="16.88671875" style="142" customWidth="1"/>
    <col min="1265" max="1266" width="18.5546875" style="142" customWidth="1"/>
    <col min="1267" max="1267" width="21.6640625" style="142" customWidth="1"/>
    <col min="1268" max="1478" width="9.109375" style="142"/>
    <col min="1479" max="1479" width="61.6640625" style="142" customWidth="1"/>
    <col min="1480" max="1480" width="18.5546875" style="142" customWidth="1"/>
    <col min="1481" max="1520" width="16.88671875" style="142" customWidth="1"/>
    <col min="1521" max="1522" width="18.5546875" style="142" customWidth="1"/>
    <col min="1523" max="1523" width="21.6640625" style="142" customWidth="1"/>
    <col min="1524" max="1734" width="9.109375" style="142"/>
    <col min="1735" max="1735" width="61.6640625" style="142" customWidth="1"/>
    <col min="1736" max="1736" width="18.5546875" style="142" customWidth="1"/>
    <col min="1737" max="1776" width="16.88671875" style="142" customWidth="1"/>
    <col min="1777" max="1778" width="18.5546875" style="142" customWidth="1"/>
    <col min="1779" max="1779" width="21.6640625" style="142" customWidth="1"/>
    <col min="1780" max="1990" width="9.109375" style="142"/>
    <col min="1991" max="1991" width="61.6640625" style="142" customWidth="1"/>
    <col min="1992" max="1992" width="18.5546875" style="142" customWidth="1"/>
    <col min="1993" max="2032" width="16.88671875" style="142" customWidth="1"/>
    <col min="2033" max="2034" width="18.5546875" style="142" customWidth="1"/>
    <col min="2035" max="2035" width="21.6640625" style="142" customWidth="1"/>
    <col min="2036" max="2246" width="9.109375" style="142"/>
    <col min="2247" max="2247" width="61.6640625" style="142" customWidth="1"/>
    <col min="2248" max="2248" width="18.5546875" style="142" customWidth="1"/>
    <col min="2249" max="2288" width="16.88671875" style="142" customWidth="1"/>
    <col min="2289" max="2290" width="18.5546875" style="142" customWidth="1"/>
    <col min="2291" max="2291" width="21.6640625" style="142" customWidth="1"/>
    <col min="2292" max="2502" width="9.109375" style="142"/>
    <col min="2503" max="2503" width="61.6640625" style="142" customWidth="1"/>
    <col min="2504" max="2504" width="18.5546875" style="142" customWidth="1"/>
    <col min="2505" max="2544" width="16.88671875" style="142" customWidth="1"/>
    <col min="2545" max="2546" width="18.5546875" style="142" customWidth="1"/>
    <col min="2547" max="2547" width="21.6640625" style="142" customWidth="1"/>
    <col min="2548" max="2758" width="9.109375" style="142"/>
    <col min="2759" max="2759" width="61.6640625" style="142" customWidth="1"/>
    <col min="2760" max="2760" width="18.5546875" style="142" customWidth="1"/>
    <col min="2761" max="2800" width="16.88671875" style="142" customWidth="1"/>
    <col min="2801" max="2802" width="18.5546875" style="142" customWidth="1"/>
    <col min="2803" max="2803" width="21.6640625" style="142" customWidth="1"/>
    <col min="2804" max="3014" width="9.109375" style="142"/>
    <col min="3015" max="3015" width="61.6640625" style="142" customWidth="1"/>
    <col min="3016" max="3016" width="18.5546875" style="142" customWidth="1"/>
    <col min="3017" max="3056" width="16.88671875" style="142" customWidth="1"/>
    <col min="3057" max="3058" width="18.5546875" style="142" customWidth="1"/>
    <col min="3059" max="3059" width="21.6640625" style="142" customWidth="1"/>
    <col min="3060" max="3270" width="9.109375" style="142"/>
    <col min="3271" max="3271" width="61.6640625" style="142" customWidth="1"/>
    <col min="3272" max="3272" width="18.5546875" style="142" customWidth="1"/>
    <col min="3273" max="3312" width="16.88671875" style="142" customWidth="1"/>
    <col min="3313" max="3314" width="18.5546875" style="142" customWidth="1"/>
    <col min="3315" max="3315" width="21.6640625" style="142" customWidth="1"/>
    <col min="3316" max="3526" width="9.109375" style="142"/>
    <col min="3527" max="3527" width="61.6640625" style="142" customWidth="1"/>
    <col min="3528" max="3528" width="18.5546875" style="142" customWidth="1"/>
    <col min="3529" max="3568" width="16.88671875" style="142" customWidth="1"/>
    <col min="3569" max="3570" width="18.5546875" style="142" customWidth="1"/>
    <col min="3571" max="3571" width="21.6640625" style="142" customWidth="1"/>
    <col min="3572" max="3782" width="9.109375" style="142"/>
    <col min="3783" max="3783" width="61.6640625" style="142" customWidth="1"/>
    <col min="3784" max="3784" width="18.5546875" style="142" customWidth="1"/>
    <col min="3785" max="3824" width="16.88671875" style="142" customWidth="1"/>
    <col min="3825" max="3826" width="18.5546875" style="142" customWidth="1"/>
    <col min="3827" max="3827" width="21.6640625" style="142" customWidth="1"/>
    <col min="3828" max="4038" width="9.109375" style="142"/>
    <col min="4039" max="4039" width="61.6640625" style="142" customWidth="1"/>
    <col min="4040" max="4040" width="18.5546875" style="142" customWidth="1"/>
    <col min="4041" max="4080" width="16.88671875" style="142" customWidth="1"/>
    <col min="4081" max="4082" width="18.5546875" style="142" customWidth="1"/>
    <col min="4083" max="4083" width="21.6640625" style="142" customWidth="1"/>
    <col min="4084" max="4294" width="9.109375" style="142"/>
    <col min="4295" max="4295" width="61.6640625" style="142" customWidth="1"/>
    <col min="4296" max="4296" width="18.5546875" style="142" customWidth="1"/>
    <col min="4297" max="4336" width="16.88671875" style="142" customWidth="1"/>
    <col min="4337" max="4338" width="18.5546875" style="142" customWidth="1"/>
    <col min="4339" max="4339" width="21.6640625" style="142" customWidth="1"/>
    <col min="4340" max="4550" width="9.109375" style="142"/>
    <col min="4551" max="4551" width="61.6640625" style="142" customWidth="1"/>
    <col min="4552" max="4552" width="18.5546875" style="142" customWidth="1"/>
    <col min="4553" max="4592" width="16.88671875" style="142" customWidth="1"/>
    <col min="4593" max="4594" width="18.5546875" style="142" customWidth="1"/>
    <col min="4595" max="4595" width="21.6640625" style="142" customWidth="1"/>
    <col min="4596" max="4806" width="9.109375" style="142"/>
    <col min="4807" max="4807" width="61.6640625" style="142" customWidth="1"/>
    <col min="4808" max="4808" width="18.5546875" style="142" customWidth="1"/>
    <col min="4809" max="4848" width="16.88671875" style="142" customWidth="1"/>
    <col min="4849" max="4850" width="18.5546875" style="142" customWidth="1"/>
    <col min="4851" max="4851" width="21.6640625" style="142" customWidth="1"/>
    <col min="4852" max="5062" width="9.109375" style="142"/>
    <col min="5063" max="5063" width="61.6640625" style="142" customWidth="1"/>
    <col min="5064" max="5064" width="18.5546875" style="142" customWidth="1"/>
    <col min="5065" max="5104" width="16.88671875" style="142" customWidth="1"/>
    <col min="5105" max="5106" width="18.5546875" style="142" customWidth="1"/>
    <col min="5107" max="5107" width="21.6640625" style="142" customWidth="1"/>
    <col min="5108" max="5318" width="9.109375" style="142"/>
    <col min="5319" max="5319" width="61.6640625" style="142" customWidth="1"/>
    <col min="5320" max="5320" width="18.5546875" style="142" customWidth="1"/>
    <col min="5321" max="5360" width="16.88671875" style="142" customWidth="1"/>
    <col min="5361" max="5362" width="18.5546875" style="142" customWidth="1"/>
    <col min="5363" max="5363" width="21.6640625" style="142" customWidth="1"/>
    <col min="5364" max="5574" width="9.109375" style="142"/>
    <col min="5575" max="5575" width="61.6640625" style="142" customWidth="1"/>
    <col min="5576" max="5576" width="18.5546875" style="142" customWidth="1"/>
    <col min="5577" max="5616" width="16.88671875" style="142" customWidth="1"/>
    <col min="5617" max="5618" width="18.5546875" style="142" customWidth="1"/>
    <col min="5619" max="5619" width="21.6640625" style="142" customWidth="1"/>
    <col min="5620" max="5830" width="9.109375" style="142"/>
    <col min="5831" max="5831" width="61.6640625" style="142" customWidth="1"/>
    <col min="5832" max="5832" width="18.5546875" style="142" customWidth="1"/>
    <col min="5833" max="5872" width="16.88671875" style="142" customWidth="1"/>
    <col min="5873" max="5874" width="18.5546875" style="142" customWidth="1"/>
    <col min="5875" max="5875" width="21.6640625" style="142" customWidth="1"/>
    <col min="5876" max="6086" width="9.109375" style="142"/>
    <col min="6087" max="6087" width="61.6640625" style="142" customWidth="1"/>
    <col min="6088" max="6088" width="18.5546875" style="142" customWidth="1"/>
    <col min="6089" max="6128" width="16.88671875" style="142" customWidth="1"/>
    <col min="6129" max="6130" width="18.5546875" style="142" customWidth="1"/>
    <col min="6131" max="6131" width="21.6640625" style="142" customWidth="1"/>
    <col min="6132" max="6342" width="9.109375" style="142"/>
    <col min="6343" max="6343" width="61.6640625" style="142" customWidth="1"/>
    <col min="6344" max="6344" width="18.5546875" style="142" customWidth="1"/>
    <col min="6345" max="6384" width="16.88671875" style="142" customWidth="1"/>
    <col min="6385" max="6386" width="18.5546875" style="142" customWidth="1"/>
    <col min="6387" max="6387" width="21.6640625" style="142" customWidth="1"/>
    <col min="6388" max="6598" width="9.109375" style="142"/>
    <col min="6599" max="6599" width="61.6640625" style="142" customWidth="1"/>
    <col min="6600" max="6600" width="18.5546875" style="142" customWidth="1"/>
    <col min="6601" max="6640" width="16.88671875" style="142" customWidth="1"/>
    <col min="6641" max="6642" width="18.5546875" style="142" customWidth="1"/>
    <col min="6643" max="6643" width="21.6640625" style="142" customWidth="1"/>
    <col min="6644" max="6854" width="9.109375" style="142"/>
    <col min="6855" max="6855" width="61.6640625" style="142" customWidth="1"/>
    <col min="6856" max="6856" width="18.5546875" style="142" customWidth="1"/>
    <col min="6857" max="6896" width="16.88671875" style="142" customWidth="1"/>
    <col min="6897" max="6898" width="18.5546875" style="142" customWidth="1"/>
    <col min="6899" max="6899" width="21.6640625" style="142" customWidth="1"/>
    <col min="6900" max="7110" width="9.109375" style="142"/>
    <col min="7111" max="7111" width="61.6640625" style="142" customWidth="1"/>
    <col min="7112" max="7112" width="18.5546875" style="142" customWidth="1"/>
    <col min="7113" max="7152" width="16.88671875" style="142" customWidth="1"/>
    <col min="7153" max="7154" width="18.5546875" style="142" customWidth="1"/>
    <col min="7155" max="7155" width="21.6640625" style="142" customWidth="1"/>
    <col min="7156" max="7366" width="9.109375" style="142"/>
    <col min="7367" max="7367" width="61.6640625" style="142" customWidth="1"/>
    <col min="7368" max="7368" width="18.5546875" style="142" customWidth="1"/>
    <col min="7369" max="7408" width="16.88671875" style="142" customWidth="1"/>
    <col min="7409" max="7410" width="18.5546875" style="142" customWidth="1"/>
    <col min="7411" max="7411" width="21.6640625" style="142" customWidth="1"/>
    <col min="7412" max="7622" width="9.109375" style="142"/>
    <col min="7623" max="7623" width="61.6640625" style="142" customWidth="1"/>
    <col min="7624" max="7624" width="18.5546875" style="142" customWidth="1"/>
    <col min="7625" max="7664" width="16.88671875" style="142" customWidth="1"/>
    <col min="7665" max="7666" width="18.5546875" style="142" customWidth="1"/>
    <col min="7667" max="7667" width="21.6640625" style="142" customWidth="1"/>
    <col min="7668" max="7878" width="9.109375" style="142"/>
    <col min="7879" max="7879" width="61.6640625" style="142" customWidth="1"/>
    <col min="7880" max="7880" width="18.5546875" style="142" customWidth="1"/>
    <col min="7881" max="7920" width="16.88671875" style="142" customWidth="1"/>
    <col min="7921" max="7922" width="18.5546875" style="142" customWidth="1"/>
    <col min="7923" max="7923" width="21.6640625" style="142" customWidth="1"/>
    <col min="7924" max="8134" width="9.109375" style="142"/>
    <col min="8135" max="8135" width="61.6640625" style="142" customWidth="1"/>
    <col min="8136" max="8136" width="18.5546875" style="142" customWidth="1"/>
    <col min="8137" max="8176" width="16.88671875" style="142" customWidth="1"/>
    <col min="8177" max="8178" width="18.5546875" style="142" customWidth="1"/>
    <col min="8179" max="8179" width="21.6640625" style="142" customWidth="1"/>
    <col min="8180" max="8390" width="9.109375" style="142"/>
    <col min="8391" max="8391" width="61.6640625" style="142" customWidth="1"/>
    <col min="8392" max="8392" width="18.5546875" style="142" customWidth="1"/>
    <col min="8393" max="8432" width="16.88671875" style="142" customWidth="1"/>
    <col min="8433" max="8434" width="18.5546875" style="142" customWidth="1"/>
    <col min="8435" max="8435" width="21.6640625" style="142" customWidth="1"/>
    <col min="8436" max="8646" width="9.109375" style="142"/>
    <col min="8647" max="8647" width="61.6640625" style="142" customWidth="1"/>
    <col min="8648" max="8648" width="18.5546875" style="142" customWidth="1"/>
    <col min="8649" max="8688" width="16.88671875" style="142" customWidth="1"/>
    <col min="8689" max="8690" width="18.5546875" style="142" customWidth="1"/>
    <col min="8691" max="8691" width="21.6640625" style="142" customWidth="1"/>
    <col min="8692" max="8902" width="9.109375" style="142"/>
    <col min="8903" max="8903" width="61.6640625" style="142" customWidth="1"/>
    <col min="8904" max="8904" width="18.5546875" style="142" customWidth="1"/>
    <col min="8905" max="8944" width="16.88671875" style="142" customWidth="1"/>
    <col min="8945" max="8946" width="18.5546875" style="142" customWidth="1"/>
    <col min="8947" max="8947" width="21.6640625" style="142" customWidth="1"/>
    <col min="8948" max="9158" width="9.109375" style="142"/>
    <col min="9159" max="9159" width="61.6640625" style="142" customWidth="1"/>
    <col min="9160" max="9160" width="18.5546875" style="142" customWidth="1"/>
    <col min="9161" max="9200" width="16.88671875" style="142" customWidth="1"/>
    <col min="9201" max="9202" width="18.5546875" style="142" customWidth="1"/>
    <col min="9203" max="9203" width="21.6640625" style="142" customWidth="1"/>
    <col min="9204" max="9414" width="9.109375" style="142"/>
    <col min="9415" max="9415" width="61.6640625" style="142" customWidth="1"/>
    <col min="9416" max="9416" width="18.5546875" style="142" customWidth="1"/>
    <col min="9417" max="9456" width="16.88671875" style="142" customWidth="1"/>
    <col min="9457" max="9458" width="18.5546875" style="142" customWidth="1"/>
    <col min="9459" max="9459" width="21.6640625" style="142" customWidth="1"/>
    <col min="9460" max="9670" width="9.109375" style="142"/>
    <col min="9671" max="9671" width="61.6640625" style="142" customWidth="1"/>
    <col min="9672" max="9672" width="18.5546875" style="142" customWidth="1"/>
    <col min="9673" max="9712" width="16.88671875" style="142" customWidth="1"/>
    <col min="9713" max="9714" width="18.5546875" style="142" customWidth="1"/>
    <col min="9715" max="9715" width="21.6640625" style="142" customWidth="1"/>
    <col min="9716" max="9926" width="9.109375" style="142"/>
    <col min="9927" max="9927" width="61.6640625" style="142" customWidth="1"/>
    <col min="9928" max="9928" width="18.5546875" style="142" customWidth="1"/>
    <col min="9929" max="9968" width="16.88671875" style="142" customWidth="1"/>
    <col min="9969" max="9970" width="18.5546875" style="142" customWidth="1"/>
    <col min="9971" max="9971" width="21.6640625" style="142" customWidth="1"/>
    <col min="9972" max="10182" width="9.109375" style="142"/>
    <col min="10183" max="10183" width="61.6640625" style="142" customWidth="1"/>
    <col min="10184" max="10184" width="18.5546875" style="142" customWidth="1"/>
    <col min="10185" max="10224" width="16.88671875" style="142" customWidth="1"/>
    <col min="10225" max="10226" width="18.5546875" style="142" customWidth="1"/>
    <col min="10227" max="10227" width="21.6640625" style="142" customWidth="1"/>
    <col min="10228" max="10438" width="9.109375" style="142"/>
    <col min="10439" max="10439" width="61.6640625" style="142" customWidth="1"/>
    <col min="10440" max="10440" width="18.5546875" style="142" customWidth="1"/>
    <col min="10441" max="10480" width="16.88671875" style="142" customWidth="1"/>
    <col min="10481" max="10482" width="18.5546875" style="142" customWidth="1"/>
    <col min="10483" max="10483" width="21.6640625" style="142" customWidth="1"/>
    <col min="10484" max="10694" width="9.109375" style="142"/>
    <col min="10695" max="10695" width="61.6640625" style="142" customWidth="1"/>
    <col min="10696" max="10696" width="18.5546875" style="142" customWidth="1"/>
    <col min="10697" max="10736" width="16.88671875" style="142" customWidth="1"/>
    <col min="10737" max="10738" width="18.5546875" style="142" customWidth="1"/>
    <col min="10739" max="10739" width="21.6640625" style="142" customWidth="1"/>
    <col min="10740" max="10950" width="9.109375" style="142"/>
    <col min="10951" max="10951" width="61.6640625" style="142" customWidth="1"/>
    <col min="10952" max="10952" width="18.5546875" style="142" customWidth="1"/>
    <col min="10953" max="10992" width="16.88671875" style="142" customWidth="1"/>
    <col min="10993" max="10994" width="18.5546875" style="142" customWidth="1"/>
    <col min="10995" max="10995" width="21.6640625" style="142" customWidth="1"/>
    <col min="10996" max="11206" width="9.109375" style="142"/>
    <col min="11207" max="11207" width="61.6640625" style="142" customWidth="1"/>
    <col min="11208" max="11208" width="18.5546875" style="142" customWidth="1"/>
    <col min="11209" max="11248" width="16.88671875" style="142" customWidth="1"/>
    <col min="11249" max="11250" width="18.5546875" style="142" customWidth="1"/>
    <col min="11251" max="11251" width="21.6640625" style="142" customWidth="1"/>
    <col min="11252" max="11462" width="9.109375" style="142"/>
    <col min="11463" max="11463" width="61.6640625" style="142" customWidth="1"/>
    <col min="11464" max="11464" width="18.5546875" style="142" customWidth="1"/>
    <col min="11465" max="11504" width="16.88671875" style="142" customWidth="1"/>
    <col min="11505" max="11506" width="18.5546875" style="142" customWidth="1"/>
    <col min="11507" max="11507" width="21.6640625" style="142" customWidth="1"/>
    <col min="11508" max="11718" width="9.109375" style="142"/>
    <col min="11719" max="11719" width="61.6640625" style="142" customWidth="1"/>
    <col min="11720" max="11720" width="18.5546875" style="142" customWidth="1"/>
    <col min="11721" max="11760" width="16.88671875" style="142" customWidth="1"/>
    <col min="11761" max="11762" width="18.5546875" style="142" customWidth="1"/>
    <col min="11763" max="11763" width="21.6640625" style="142" customWidth="1"/>
    <col min="11764" max="11974" width="9.109375" style="142"/>
    <col min="11975" max="11975" width="61.6640625" style="142" customWidth="1"/>
    <col min="11976" max="11976" width="18.5546875" style="142" customWidth="1"/>
    <col min="11977" max="12016" width="16.88671875" style="142" customWidth="1"/>
    <col min="12017" max="12018" width="18.5546875" style="142" customWidth="1"/>
    <col min="12019" max="12019" width="21.6640625" style="142" customWidth="1"/>
    <col min="12020" max="12230" width="9.109375" style="142"/>
    <col min="12231" max="12231" width="61.6640625" style="142" customWidth="1"/>
    <col min="12232" max="12232" width="18.5546875" style="142" customWidth="1"/>
    <col min="12233" max="12272" width="16.88671875" style="142" customWidth="1"/>
    <col min="12273" max="12274" width="18.5546875" style="142" customWidth="1"/>
    <col min="12275" max="12275" width="21.6640625" style="142" customWidth="1"/>
    <col min="12276" max="12486" width="9.109375" style="142"/>
    <col min="12487" max="12487" width="61.6640625" style="142" customWidth="1"/>
    <col min="12488" max="12488" width="18.5546875" style="142" customWidth="1"/>
    <col min="12489" max="12528" width="16.88671875" style="142" customWidth="1"/>
    <col min="12529" max="12530" width="18.5546875" style="142" customWidth="1"/>
    <col min="12531" max="12531" width="21.6640625" style="142" customWidth="1"/>
    <col min="12532" max="12742" width="9.109375" style="142"/>
    <col min="12743" max="12743" width="61.6640625" style="142" customWidth="1"/>
    <col min="12744" max="12744" width="18.5546875" style="142" customWidth="1"/>
    <col min="12745" max="12784" width="16.88671875" style="142" customWidth="1"/>
    <col min="12785" max="12786" width="18.5546875" style="142" customWidth="1"/>
    <col min="12787" max="12787" width="21.6640625" style="142" customWidth="1"/>
    <col min="12788" max="12998" width="9.109375" style="142"/>
    <col min="12999" max="12999" width="61.6640625" style="142" customWidth="1"/>
    <col min="13000" max="13000" width="18.5546875" style="142" customWidth="1"/>
    <col min="13001" max="13040" width="16.88671875" style="142" customWidth="1"/>
    <col min="13041" max="13042" width="18.5546875" style="142" customWidth="1"/>
    <col min="13043" max="13043" width="21.6640625" style="142" customWidth="1"/>
    <col min="13044" max="13254" width="9.109375" style="142"/>
    <col min="13255" max="13255" width="61.6640625" style="142" customWidth="1"/>
    <col min="13256" max="13256" width="18.5546875" style="142" customWidth="1"/>
    <col min="13257" max="13296" width="16.88671875" style="142" customWidth="1"/>
    <col min="13297" max="13298" width="18.5546875" style="142" customWidth="1"/>
    <col min="13299" max="13299" width="21.6640625" style="142" customWidth="1"/>
    <col min="13300" max="13510" width="9.109375" style="142"/>
    <col min="13511" max="13511" width="61.6640625" style="142" customWidth="1"/>
    <col min="13512" max="13512" width="18.5546875" style="142" customWidth="1"/>
    <col min="13513" max="13552" width="16.88671875" style="142" customWidth="1"/>
    <col min="13553" max="13554" width="18.5546875" style="142" customWidth="1"/>
    <col min="13555" max="13555" width="21.6640625" style="142" customWidth="1"/>
    <col min="13556" max="13766" width="9.109375" style="142"/>
    <col min="13767" max="13767" width="61.6640625" style="142" customWidth="1"/>
    <col min="13768" max="13768" width="18.5546875" style="142" customWidth="1"/>
    <col min="13769" max="13808" width="16.88671875" style="142" customWidth="1"/>
    <col min="13809" max="13810" width="18.5546875" style="142" customWidth="1"/>
    <col min="13811" max="13811" width="21.6640625" style="142" customWidth="1"/>
    <col min="13812" max="14022" width="9.109375" style="142"/>
    <col min="14023" max="14023" width="61.6640625" style="142" customWidth="1"/>
    <col min="14024" max="14024" width="18.5546875" style="142" customWidth="1"/>
    <col min="14025" max="14064" width="16.88671875" style="142" customWidth="1"/>
    <col min="14065" max="14066" width="18.5546875" style="142" customWidth="1"/>
    <col min="14067" max="14067" width="21.6640625" style="142" customWidth="1"/>
    <col min="14068" max="14278" width="9.109375" style="142"/>
    <col min="14279" max="14279" width="61.6640625" style="142" customWidth="1"/>
    <col min="14280" max="14280" width="18.5546875" style="142" customWidth="1"/>
    <col min="14281" max="14320" width="16.88671875" style="142" customWidth="1"/>
    <col min="14321" max="14322" width="18.5546875" style="142" customWidth="1"/>
    <col min="14323" max="14323" width="21.6640625" style="142" customWidth="1"/>
    <col min="14324" max="14534" width="9.109375" style="142"/>
    <col min="14535" max="14535" width="61.6640625" style="142" customWidth="1"/>
    <col min="14536" max="14536" width="18.5546875" style="142" customWidth="1"/>
    <col min="14537" max="14576" width="16.88671875" style="142" customWidth="1"/>
    <col min="14577" max="14578" width="18.5546875" style="142" customWidth="1"/>
    <col min="14579" max="14579" width="21.6640625" style="142" customWidth="1"/>
    <col min="14580" max="14790" width="9.109375" style="142"/>
    <col min="14791" max="14791" width="61.6640625" style="142" customWidth="1"/>
    <col min="14792" max="14792" width="18.5546875" style="142" customWidth="1"/>
    <col min="14793" max="14832" width="16.88671875" style="142" customWidth="1"/>
    <col min="14833" max="14834" width="18.5546875" style="142" customWidth="1"/>
    <col min="14835" max="14835" width="21.6640625" style="142" customWidth="1"/>
    <col min="14836" max="15046" width="9.109375" style="142"/>
    <col min="15047" max="15047" width="61.6640625" style="142" customWidth="1"/>
    <col min="15048" max="15048" width="18.5546875" style="142" customWidth="1"/>
    <col min="15049" max="15088" width="16.88671875" style="142" customWidth="1"/>
    <col min="15089" max="15090" width="18.5546875" style="142" customWidth="1"/>
    <col min="15091" max="15091" width="21.6640625" style="142" customWidth="1"/>
    <col min="15092" max="15302" width="9.109375" style="142"/>
    <col min="15303" max="15303" width="61.6640625" style="142" customWidth="1"/>
    <col min="15304" max="15304" width="18.5546875" style="142" customWidth="1"/>
    <col min="15305" max="15344" width="16.88671875" style="142" customWidth="1"/>
    <col min="15345" max="15346" width="18.5546875" style="142" customWidth="1"/>
    <col min="15347" max="15347" width="21.6640625" style="142" customWidth="1"/>
    <col min="15348" max="15558" width="9.109375" style="142"/>
    <col min="15559" max="15559" width="61.6640625" style="142" customWidth="1"/>
    <col min="15560" max="15560" width="18.5546875" style="142" customWidth="1"/>
    <col min="15561" max="15600" width="16.88671875" style="142" customWidth="1"/>
    <col min="15601" max="15602" width="18.5546875" style="142" customWidth="1"/>
    <col min="15603" max="15603" width="21.6640625" style="142" customWidth="1"/>
    <col min="15604" max="15814" width="9.109375" style="142"/>
    <col min="15815" max="15815" width="61.6640625" style="142" customWidth="1"/>
    <col min="15816" max="15816" width="18.5546875" style="142" customWidth="1"/>
    <col min="15817" max="15856" width="16.88671875" style="142" customWidth="1"/>
    <col min="15857" max="15858" width="18.5546875" style="142" customWidth="1"/>
    <col min="15859" max="15859" width="21.6640625" style="142" customWidth="1"/>
    <col min="15860" max="16070" width="9.109375" style="142"/>
    <col min="16071" max="16071" width="61.6640625" style="142" customWidth="1"/>
    <col min="16072" max="16072" width="18.5546875" style="142" customWidth="1"/>
    <col min="16073" max="16112" width="16.88671875" style="142" customWidth="1"/>
    <col min="16113" max="16114" width="18.5546875" style="142" customWidth="1"/>
    <col min="16115" max="16115" width="21.6640625" style="142" customWidth="1"/>
    <col min="16116"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3" t="str">
        <f>'1. паспорт местоположение'!A5:C5</f>
        <v>Год раскрытия информации: 2023 год</v>
      </c>
      <c r="B5" s="293"/>
      <c r="C5" s="293"/>
      <c r="D5" s="293"/>
      <c r="E5" s="293"/>
      <c r="F5" s="293"/>
      <c r="G5" s="293"/>
      <c r="H5" s="293"/>
      <c r="I5" s="143"/>
      <c r="J5" s="143"/>
      <c r="K5" s="143"/>
    </row>
    <row r="6" spans="1:11" ht="18" x14ac:dyDescent="0.35">
      <c r="A6" s="12"/>
      <c r="B6" s="8"/>
      <c r="C6" s="8"/>
      <c r="D6" s="8"/>
      <c r="E6" s="8"/>
      <c r="F6" s="8"/>
      <c r="G6" s="8"/>
      <c r="H6" s="8"/>
      <c r="I6" s="8"/>
      <c r="J6" s="8"/>
      <c r="K6" s="11"/>
    </row>
    <row r="7" spans="1:11" ht="17.399999999999999" x14ac:dyDescent="0.25">
      <c r="A7" s="259" t="str">
        <f>'[2]1. паспорт местоположение'!A7:C7</f>
        <v xml:space="preserve">Паспорт инвестиционного проекта </v>
      </c>
      <c r="B7" s="259"/>
      <c r="C7" s="259"/>
      <c r="D7" s="259"/>
      <c r="E7" s="259"/>
      <c r="F7" s="259"/>
      <c r="G7" s="259"/>
      <c r="H7" s="259"/>
      <c r="I7" s="10"/>
      <c r="J7" s="10"/>
      <c r="K7" s="10"/>
    </row>
    <row r="8" spans="1:11" ht="17.399999999999999" x14ac:dyDescent="0.25">
      <c r="A8" s="129"/>
      <c r="B8" s="129"/>
      <c r="C8" s="129"/>
      <c r="D8" s="129"/>
      <c r="E8" s="129"/>
      <c r="F8" s="129"/>
      <c r="G8" s="129"/>
      <c r="H8" s="129"/>
      <c r="I8" s="129"/>
      <c r="J8" s="129"/>
      <c r="K8" s="129"/>
    </row>
    <row r="9" spans="1:11" ht="17.399999999999999" x14ac:dyDescent="0.25">
      <c r="A9" s="258" t="str">
        <f>'1. паспорт местоположение'!A9:C9</f>
        <v xml:space="preserve">Акционерное общество "Калининградская генерирующая компания" </v>
      </c>
      <c r="B9" s="258"/>
      <c r="C9" s="258"/>
      <c r="D9" s="258"/>
      <c r="E9" s="258"/>
      <c r="F9" s="258"/>
      <c r="G9" s="258"/>
      <c r="H9" s="258"/>
      <c r="I9" s="7"/>
      <c r="J9" s="7"/>
      <c r="K9" s="7"/>
    </row>
    <row r="10" spans="1:11" x14ac:dyDescent="0.25">
      <c r="A10" s="256" t="s">
        <v>9</v>
      </c>
      <c r="B10" s="256"/>
      <c r="C10" s="256"/>
      <c r="D10" s="256"/>
      <c r="E10" s="256"/>
      <c r="F10" s="256"/>
      <c r="G10" s="256"/>
      <c r="H10" s="256"/>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58" t="str">
        <f>'1. паспорт местоположение'!A12:C12</f>
        <v>K_KGK_03</v>
      </c>
      <c r="B12" s="258"/>
      <c r="C12" s="258"/>
      <c r="D12" s="258"/>
      <c r="E12" s="258"/>
      <c r="F12" s="258"/>
      <c r="G12" s="258"/>
      <c r="H12" s="258"/>
      <c r="I12" s="7"/>
      <c r="J12" s="7"/>
      <c r="K12" s="7"/>
    </row>
    <row r="13" spans="1:11" x14ac:dyDescent="0.25">
      <c r="A13" s="256" t="s">
        <v>8</v>
      </c>
      <c r="B13" s="256"/>
      <c r="C13" s="256"/>
      <c r="D13" s="256"/>
      <c r="E13" s="256"/>
      <c r="F13" s="256"/>
      <c r="G13" s="256"/>
      <c r="H13" s="256"/>
      <c r="I13" s="5"/>
      <c r="J13" s="5"/>
      <c r="K13" s="5"/>
    </row>
    <row r="14" spans="1:11" ht="18" x14ac:dyDescent="0.25">
      <c r="A14" s="4"/>
      <c r="B14" s="4"/>
      <c r="C14" s="4"/>
      <c r="D14" s="4"/>
      <c r="E14" s="4"/>
      <c r="F14" s="4"/>
      <c r="G14" s="4"/>
      <c r="H14" s="4"/>
      <c r="I14" s="4"/>
      <c r="J14" s="4"/>
      <c r="K14" s="4"/>
    </row>
    <row r="15" spans="1:11" ht="17.399999999999999" x14ac:dyDescent="0.25">
      <c r="A15" s="257" t="str">
        <f>'1. паспорт местоположение'!A15:C15</f>
        <v>Техническое перевооружение участка ТАИ (ТЭЦ-1)</v>
      </c>
      <c r="B15" s="257"/>
      <c r="C15" s="257"/>
      <c r="D15" s="257"/>
      <c r="E15" s="257"/>
      <c r="F15" s="257"/>
      <c r="G15" s="257"/>
      <c r="H15" s="257"/>
      <c r="I15" s="7"/>
      <c r="J15" s="7"/>
      <c r="K15" s="7"/>
    </row>
    <row r="16" spans="1:11" x14ac:dyDescent="0.25">
      <c r="A16" s="256" t="s">
        <v>7</v>
      </c>
      <c r="B16" s="256"/>
      <c r="C16" s="256"/>
      <c r="D16" s="256"/>
      <c r="E16" s="256"/>
      <c r="F16" s="256"/>
      <c r="G16" s="256"/>
      <c r="H16" s="256"/>
      <c r="I16" s="5"/>
      <c r="J16" s="5"/>
      <c r="K16" s="5"/>
    </row>
    <row r="17" spans="1:11" ht="18" x14ac:dyDescent="0.25">
      <c r="A17" s="4"/>
      <c r="B17" s="4"/>
      <c r="C17" s="4"/>
      <c r="D17" s="4"/>
      <c r="E17" s="4"/>
      <c r="F17" s="4"/>
      <c r="G17" s="4"/>
      <c r="H17" s="4"/>
      <c r="I17" s="4"/>
      <c r="J17" s="4"/>
      <c r="K17" s="4"/>
    </row>
    <row r="18" spans="1:11" ht="17.399999999999999" x14ac:dyDescent="0.25">
      <c r="A18" s="258" t="s">
        <v>507</v>
      </c>
      <c r="B18" s="258"/>
      <c r="C18" s="258"/>
      <c r="D18" s="258"/>
      <c r="E18" s="258"/>
      <c r="F18" s="258"/>
      <c r="G18" s="258"/>
      <c r="H18" s="258"/>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ввод'!C30*1000000</f>
        <v>273630</v>
      </c>
      <c r="D25" s="146" t="s">
        <v>353</v>
      </c>
    </row>
    <row r="26" spans="1:11" ht="30.6" customHeight="1" x14ac:dyDescent="0.25">
      <c r="A26" s="151" t="s">
        <v>352</v>
      </c>
      <c r="B26" s="152">
        <v>0</v>
      </c>
      <c r="D26" s="296" t="s">
        <v>351</v>
      </c>
      <c r="E26" s="297"/>
      <c r="F26" s="298"/>
      <c r="G26" s="209" t="str">
        <f>IF(SUM(B89:K89)=0,"не окупается",SUM(B89:K89))</f>
        <v>не окупается</v>
      </c>
      <c r="H26" s="185"/>
    </row>
    <row r="27" spans="1:11" ht="30.6" customHeight="1" x14ac:dyDescent="0.25">
      <c r="A27" s="151" t="s">
        <v>350</v>
      </c>
      <c r="B27" s="152">
        <v>5</v>
      </c>
      <c r="D27" s="299" t="s">
        <v>349</v>
      </c>
      <c r="E27" s="300"/>
      <c r="F27" s="301"/>
      <c r="G27" s="210" t="str">
        <f>IF(SUM(B90:K90)=0,"не окупается",SUM(B90:K90))</f>
        <v>не окупается</v>
      </c>
      <c r="H27" s="185"/>
    </row>
    <row r="28" spans="1:11" ht="30.6" customHeight="1" thickBot="1" x14ac:dyDescent="0.3">
      <c r="A28" s="153" t="s">
        <v>348</v>
      </c>
      <c r="B28" s="154">
        <v>1</v>
      </c>
      <c r="D28" s="302" t="s">
        <v>347</v>
      </c>
      <c r="E28" s="303"/>
      <c r="F28" s="304"/>
      <c r="G28" s="211">
        <f>K87</f>
        <v>248754.54545454544</v>
      </c>
      <c r="H28" s="186"/>
    </row>
    <row r="29" spans="1:11" ht="15.6" customHeight="1" x14ac:dyDescent="0.25">
      <c r="A29" s="149" t="s">
        <v>346</v>
      </c>
      <c r="B29" s="150">
        <v>0</v>
      </c>
      <c r="D29" s="294"/>
      <c r="E29" s="294"/>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5">
      <c r="A48" s="151" t="s">
        <v>333</v>
      </c>
      <c r="B48" s="215">
        <v>3.5999999999999997E-2</v>
      </c>
      <c r="C48" s="216">
        <v>3.9E-2</v>
      </c>
      <c r="D48" s="215">
        <v>0.04</v>
      </c>
      <c r="E48" s="216">
        <v>0.04</v>
      </c>
      <c r="F48" s="215">
        <v>0.04</v>
      </c>
      <c r="G48" s="216">
        <v>0.04</v>
      </c>
      <c r="H48" s="215">
        <v>0.04</v>
      </c>
      <c r="I48" s="216">
        <v>0.04</v>
      </c>
      <c r="J48" s="215">
        <v>0.04</v>
      </c>
      <c r="K48" s="216">
        <v>0.04</v>
      </c>
    </row>
    <row r="49" spans="1:11" x14ac:dyDescent="0.25">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2" thickBot="1" x14ac:dyDescent="0.3">
      <c r="A50" s="153" t="s">
        <v>551</v>
      </c>
      <c r="B50" s="217">
        <f>B59</f>
        <v>273630</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2" thickBot="1" x14ac:dyDescent="0.3"/>
    <row r="52" spans="1:11" x14ac:dyDescent="0.25">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5">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5">
      <c r="A54" s="222" t="s">
        <v>330</v>
      </c>
      <c r="B54" s="223">
        <v>0</v>
      </c>
      <c r="C54" s="224">
        <v>0</v>
      </c>
      <c r="D54" s="223">
        <v>0</v>
      </c>
      <c r="E54" s="224">
        <v>0</v>
      </c>
      <c r="F54" s="223">
        <v>0</v>
      </c>
      <c r="G54" s="224">
        <v>0</v>
      </c>
      <c r="H54" s="223">
        <v>0</v>
      </c>
      <c r="I54" s="224">
        <v>0</v>
      </c>
      <c r="J54" s="223">
        <v>0</v>
      </c>
      <c r="K54" s="224">
        <v>0</v>
      </c>
    </row>
    <row r="55" spans="1:11" ht="16.2" thickBot="1" x14ac:dyDescent="0.3">
      <c r="A55" s="225" t="s">
        <v>329</v>
      </c>
      <c r="B55" s="226">
        <v>0</v>
      </c>
      <c r="C55" s="227">
        <v>0</v>
      </c>
      <c r="D55" s="226">
        <v>0</v>
      </c>
      <c r="E55" s="227">
        <v>0</v>
      </c>
      <c r="F55" s="226">
        <v>0</v>
      </c>
      <c r="G55" s="227">
        <v>0</v>
      </c>
      <c r="H55" s="226">
        <v>0</v>
      </c>
      <c r="I55" s="227">
        <v>0</v>
      </c>
      <c r="J55" s="226">
        <v>0</v>
      </c>
      <c r="K55" s="227">
        <v>0</v>
      </c>
    </row>
    <row r="56" spans="1:11" ht="16.2" hidden="1" thickBot="1" x14ac:dyDescent="0.3">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2" thickBot="1" x14ac:dyDescent="0.3">
      <c r="A57" s="167"/>
      <c r="B57" s="168"/>
      <c r="C57" s="168"/>
      <c r="D57" s="168"/>
      <c r="E57" s="168"/>
      <c r="F57" s="168"/>
      <c r="G57" s="168"/>
      <c r="H57" s="168"/>
      <c r="I57" s="168"/>
      <c r="J57" s="168"/>
      <c r="K57" s="168"/>
    </row>
    <row r="58" spans="1:11" x14ac:dyDescent="0.25">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3.8" x14ac:dyDescent="0.25">
      <c r="A59" s="230" t="s">
        <v>327</v>
      </c>
      <c r="B59" s="231">
        <f>B25</f>
        <v>273630</v>
      </c>
      <c r="C59" s="232"/>
      <c r="D59" s="231"/>
      <c r="E59" s="232"/>
      <c r="F59" s="231"/>
      <c r="G59" s="232"/>
      <c r="H59" s="231"/>
      <c r="I59" s="232"/>
      <c r="J59" s="231"/>
      <c r="K59" s="232"/>
    </row>
    <row r="60" spans="1:11" x14ac:dyDescent="0.25">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5">
      <c r="A61" s="233" t="s">
        <v>325</v>
      </c>
      <c r="B61" s="223">
        <v>0</v>
      </c>
      <c r="C61" s="224">
        <v>0</v>
      </c>
      <c r="D61" s="223">
        <v>0</v>
      </c>
      <c r="E61" s="224">
        <v>0</v>
      </c>
      <c r="F61" s="223">
        <v>0</v>
      </c>
      <c r="G61" s="224">
        <v>0</v>
      </c>
      <c r="H61" s="223">
        <v>0</v>
      </c>
      <c r="I61" s="224">
        <v>0</v>
      </c>
      <c r="J61" s="223">
        <v>0</v>
      </c>
      <c r="K61" s="224">
        <v>0</v>
      </c>
    </row>
    <row r="62" spans="1:11" x14ac:dyDescent="0.25">
      <c r="A62" s="233" t="s">
        <v>564</v>
      </c>
      <c r="B62" s="223">
        <v>0</v>
      </c>
      <c r="C62" s="224">
        <v>0</v>
      </c>
      <c r="D62" s="223">
        <v>0</v>
      </c>
      <c r="E62" s="224">
        <v>0</v>
      </c>
      <c r="F62" s="223">
        <v>0</v>
      </c>
      <c r="G62" s="224">
        <v>0</v>
      </c>
      <c r="H62" s="223">
        <v>0</v>
      </c>
      <c r="I62" s="224">
        <v>0</v>
      </c>
      <c r="J62" s="223">
        <v>0</v>
      </c>
      <c r="K62" s="224">
        <v>0</v>
      </c>
    </row>
    <row r="63" spans="1:11" x14ac:dyDescent="0.25">
      <c r="A63" s="233" t="s">
        <v>565</v>
      </c>
      <c r="B63" s="223">
        <v>0</v>
      </c>
      <c r="C63" s="224">
        <v>0</v>
      </c>
      <c r="D63" s="223">
        <v>0</v>
      </c>
      <c r="E63" s="224">
        <v>0</v>
      </c>
      <c r="F63" s="223">
        <v>0</v>
      </c>
      <c r="G63" s="224">
        <v>0</v>
      </c>
      <c r="H63" s="223">
        <v>0</v>
      </c>
      <c r="I63" s="224">
        <v>0</v>
      </c>
      <c r="J63" s="223">
        <v>0</v>
      </c>
      <c r="K63" s="224">
        <v>0</v>
      </c>
    </row>
    <row r="64" spans="1:11" x14ac:dyDescent="0.25">
      <c r="A64" s="233" t="s">
        <v>324</v>
      </c>
      <c r="B64" s="223">
        <v>0</v>
      </c>
      <c r="C64" s="224">
        <v>0</v>
      </c>
      <c r="D64" s="223">
        <v>0</v>
      </c>
      <c r="E64" s="224">
        <v>0</v>
      </c>
      <c r="F64" s="223">
        <v>0</v>
      </c>
      <c r="G64" s="224">
        <v>0</v>
      </c>
      <c r="H64" s="223">
        <v>0</v>
      </c>
      <c r="I64" s="224">
        <v>0</v>
      </c>
      <c r="J64" s="223">
        <v>0</v>
      </c>
      <c r="K64" s="224">
        <v>0</v>
      </c>
    </row>
    <row r="65" spans="1:11" ht="31.2" x14ac:dyDescent="0.25">
      <c r="A65" s="233" t="s">
        <v>553</v>
      </c>
      <c r="B65" s="223">
        <v>0</v>
      </c>
      <c r="C65" s="224">
        <v>0</v>
      </c>
      <c r="D65" s="223">
        <v>0</v>
      </c>
      <c r="E65" s="224">
        <v>0</v>
      </c>
      <c r="F65" s="223">
        <v>0</v>
      </c>
      <c r="G65" s="224">
        <v>0</v>
      </c>
      <c r="H65" s="223">
        <v>0</v>
      </c>
      <c r="I65" s="224">
        <v>0</v>
      </c>
      <c r="J65" s="223">
        <v>0</v>
      </c>
      <c r="K65" s="224">
        <v>0</v>
      </c>
    </row>
    <row r="66" spans="1:11" ht="27.6" x14ac:dyDescent="0.25">
      <c r="A66" s="234" t="s">
        <v>323</v>
      </c>
      <c r="B66" s="231">
        <f>B59-B60</f>
        <v>273630</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5">
      <c r="A67" s="233" t="s">
        <v>318</v>
      </c>
      <c r="B67" s="223">
        <f>B59</f>
        <v>273630</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7.6" x14ac:dyDescent="0.25">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5">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3.8" x14ac:dyDescent="0.25">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5">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4.4" thickBot="1" x14ac:dyDescent="0.3">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2" thickBot="1" x14ac:dyDescent="0.3">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5">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7.6" x14ac:dyDescent="0.25">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5">
      <c r="A76" s="233" t="s">
        <v>318</v>
      </c>
      <c r="B76" s="223">
        <f>B67</f>
        <v>273630</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5">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5">
      <c r="A78" s="233" t="s">
        <v>316</v>
      </c>
      <c r="B78" s="223"/>
      <c r="C78" s="224"/>
      <c r="D78" s="223"/>
      <c r="E78" s="224"/>
      <c r="F78" s="223"/>
      <c r="G78" s="224"/>
      <c r="H78" s="223"/>
      <c r="I78" s="224"/>
      <c r="J78" s="223"/>
      <c r="K78" s="224"/>
    </row>
    <row r="79" spans="1:11" hidden="1" x14ac:dyDescent="0.25">
      <c r="A79" s="233" t="s">
        <v>315</v>
      </c>
      <c r="B79" s="223"/>
      <c r="C79" s="224"/>
      <c r="D79" s="223"/>
      <c r="E79" s="224"/>
      <c r="F79" s="223"/>
      <c r="G79" s="224"/>
      <c r="H79" s="223"/>
      <c r="I79" s="224"/>
      <c r="J79" s="223"/>
      <c r="K79" s="224"/>
    </row>
    <row r="80" spans="1:11" x14ac:dyDescent="0.25">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5">
      <c r="A81" s="233" t="s">
        <v>554</v>
      </c>
      <c r="B81" s="223"/>
      <c r="C81" s="224"/>
      <c r="D81" s="223"/>
      <c r="E81" s="224"/>
      <c r="F81" s="223"/>
      <c r="G81" s="224"/>
      <c r="H81" s="223"/>
      <c r="I81" s="224"/>
      <c r="J81" s="223"/>
      <c r="K81" s="224"/>
    </row>
    <row r="82" spans="1:11" x14ac:dyDescent="0.25">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3.8" x14ac:dyDescent="0.25">
      <c r="A83" s="234" t="s">
        <v>312</v>
      </c>
      <c r="B83" s="231">
        <f>SUM(B75:B82)</f>
        <v>273630</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3.8" x14ac:dyDescent="0.25">
      <c r="A84" s="234" t="s">
        <v>311</v>
      </c>
      <c r="B84" s="231">
        <f>SUM($B$83:B83)</f>
        <v>273630</v>
      </c>
      <c r="C84" s="232">
        <f>SUM($B$83:C83)</f>
        <v>273630</v>
      </c>
      <c r="D84" s="231">
        <f>SUM($B$83:D83)</f>
        <v>273630</v>
      </c>
      <c r="E84" s="232">
        <f>SUM($B$83:E83)</f>
        <v>273630</v>
      </c>
      <c r="F84" s="231">
        <f>SUM($B$83:F83)</f>
        <v>273630</v>
      </c>
      <c r="G84" s="232">
        <f>SUM($B$83:G83)</f>
        <v>273630</v>
      </c>
      <c r="H84" s="231">
        <f>SUM($B$83:H83)</f>
        <v>273630</v>
      </c>
      <c r="I84" s="232">
        <f>SUM($B$83:I83)</f>
        <v>273630</v>
      </c>
      <c r="J84" s="231">
        <f>SUM($B$83:J83)</f>
        <v>273630</v>
      </c>
      <c r="K84" s="232">
        <f>SUM($B$83:K83)</f>
        <v>273630</v>
      </c>
    </row>
    <row r="85" spans="1:11" x14ac:dyDescent="0.25">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13.8" x14ac:dyDescent="0.25">
      <c r="A86" s="230" t="s">
        <v>310</v>
      </c>
      <c r="B86" s="231">
        <f>B83*B85</f>
        <v>248754.54545454544</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3.8" x14ac:dyDescent="0.25">
      <c r="A87" s="230" t="s">
        <v>309</v>
      </c>
      <c r="B87" s="231">
        <f>SUM($B$86:B86)</f>
        <v>248754.54545454544</v>
      </c>
      <c r="C87" s="232">
        <f>SUM($B$86:C86)</f>
        <v>248754.54545454544</v>
      </c>
      <c r="D87" s="231">
        <f>SUM($B$86:D86)</f>
        <v>248754.54545454544</v>
      </c>
      <c r="E87" s="232">
        <f>SUM($B$86:E86)</f>
        <v>248754.54545454544</v>
      </c>
      <c r="F87" s="231">
        <f>SUM($B$86:F86)</f>
        <v>248754.54545454544</v>
      </c>
      <c r="G87" s="232">
        <f>SUM($B$86:G86)</f>
        <v>248754.54545454544</v>
      </c>
      <c r="H87" s="231">
        <f>SUM($B$86:H86)</f>
        <v>248754.54545454544</v>
      </c>
      <c r="I87" s="232">
        <f>SUM($B$86:I86)</f>
        <v>248754.54545454544</v>
      </c>
      <c r="J87" s="231">
        <f>SUM($B$86:J86)</f>
        <v>248754.54545454544</v>
      </c>
      <c r="K87" s="232">
        <f>SUM($B$86:K86)</f>
        <v>248754.54545454544</v>
      </c>
    </row>
    <row r="88" spans="1:11" ht="13.8" x14ac:dyDescent="0.25">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3.8" x14ac:dyDescent="0.25">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4.4" thickBot="1" x14ac:dyDescent="0.3">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5">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5">
      <c r="A92" s="171"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13" ht="33" customHeight="1" x14ac:dyDescent="0.25">
      <c r="A97" s="295" t="s">
        <v>556</v>
      </c>
      <c r="B97" s="295"/>
      <c r="C97" s="295"/>
      <c r="D97" s="295"/>
      <c r="E97" s="295"/>
      <c r="F97" s="295"/>
      <c r="G97" s="295"/>
      <c r="H97" s="295"/>
      <c r="I97" s="295"/>
      <c r="J97" s="295"/>
      <c r="K97" s="295"/>
    </row>
    <row r="98" spans="1:13" ht="13.2" x14ac:dyDescent="0.25">
      <c r="A98" s="173"/>
      <c r="B98" s="172"/>
      <c r="C98" s="172"/>
      <c r="D98" s="172"/>
      <c r="E98" s="172"/>
      <c r="F98" s="172"/>
      <c r="G98" s="172"/>
      <c r="H98" s="172"/>
      <c r="I98" s="172"/>
      <c r="J98" s="172"/>
      <c r="K98" s="172"/>
      <c r="L98" s="172"/>
      <c r="M98" s="172"/>
    </row>
    <row r="99" spans="1:13" ht="13.2" x14ac:dyDescent="0.25">
      <c r="A99" s="173"/>
      <c r="B99" s="172"/>
      <c r="C99" s="172"/>
      <c r="D99" s="172"/>
      <c r="E99" s="172"/>
      <c r="F99" s="172"/>
      <c r="G99" s="172"/>
      <c r="H99" s="172"/>
      <c r="I99" s="172"/>
      <c r="J99" s="172"/>
      <c r="K99" s="172"/>
      <c r="L99" s="172"/>
      <c r="M99" s="172"/>
    </row>
    <row r="100" spans="1:13" ht="13.2" x14ac:dyDescent="0.25">
      <c r="A100" s="173"/>
      <c r="B100" s="172"/>
      <c r="C100" s="172"/>
      <c r="D100" s="172"/>
      <c r="E100" s="172"/>
      <c r="F100" s="172"/>
      <c r="G100" s="172"/>
      <c r="H100" s="172"/>
      <c r="I100" s="172"/>
      <c r="J100" s="172"/>
      <c r="K100" s="172"/>
      <c r="L100" s="172"/>
      <c r="M100" s="172"/>
    </row>
    <row r="101" spans="1:13" ht="13.2" x14ac:dyDescent="0.25">
      <c r="A101" s="173"/>
      <c r="B101" s="172"/>
      <c r="C101" s="172"/>
      <c r="D101" s="172"/>
      <c r="E101" s="172"/>
      <c r="F101" s="172"/>
      <c r="G101" s="172"/>
      <c r="H101" s="172"/>
      <c r="I101" s="172"/>
      <c r="J101" s="172"/>
      <c r="K101" s="172"/>
      <c r="L101" s="172"/>
      <c r="M101" s="172"/>
    </row>
    <row r="102" spans="1:13" ht="13.2" x14ac:dyDescent="0.25">
      <c r="A102" s="173"/>
      <c r="B102" s="172"/>
      <c r="C102" s="172"/>
      <c r="D102" s="172"/>
      <c r="E102" s="172"/>
      <c r="F102" s="172"/>
      <c r="G102" s="172"/>
      <c r="H102" s="172"/>
      <c r="I102" s="172"/>
      <c r="J102" s="172"/>
      <c r="K102" s="172"/>
      <c r="L102" s="172"/>
      <c r="M102" s="172"/>
    </row>
    <row r="103" spans="1:13" ht="13.2" x14ac:dyDescent="0.25">
      <c r="A103" s="173"/>
      <c r="B103" s="172"/>
      <c r="C103" s="172"/>
      <c r="D103" s="172"/>
      <c r="E103" s="172"/>
      <c r="F103" s="172"/>
      <c r="G103" s="172"/>
      <c r="H103" s="172"/>
      <c r="I103" s="172"/>
      <c r="J103" s="172"/>
      <c r="K103" s="172"/>
      <c r="L103" s="172"/>
      <c r="M103"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I29" sqref="I29"/>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5" t="str">
        <f>'2. паспорт  ТП'!A4:S4</f>
        <v>Год раскрытия информации: 2023 год</v>
      </c>
      <c r="B5" s="255"/>
      <c r="C5" s="255"/>
      <c r="D5" s="255"/>
      <c r="E5" s="255"/>
      <c r="F5" s="255"/>
      <c r="G5" s="255"/>
      <c r="H5" s="255"/>
      <c r="I5" s="255"/>
      <c r="J5" s="255"/>
      <c r="K5" s="255"/>
      <c r="L5" s="255"/>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59" t="s">
        <v>10</v>
      </c>
      <c r="B7" s="259"/>
      <c r="C7" s="259"/>
      <c r="D7" s="259"/>
      <c r="E7" s="259"/>
      <c r="F7" s="259"/>
      <c r="G7" s="259"/>
      <c r="H7" s="259"/>
      <c r="I7" s="259"/>
      <c r="J7" s="259"/>
      <c r="K7" s="259"/>
      <c r="L7" s="259"/>
    </row>
    <row r="8" spans="1:44" ht="17.399999999999999" x14ac:dyDescent="0.3">
      <c r="A8" s="259"/>
      <c r="B8" s="259"/>
      <c r="C8" s="259"/>
      <c r="D8" s="259"/>
      <c r="E8" s="259"/>
      <c r="F8" s="259"/>
      <c r="G8" s="259"/>
      <c r="H8" s="259"/>
      <c r="I8" s="259"/>
      <c r="J8" s="259"/>
      <c r="K8" s="259"/>
      <c r="L8" s="259"/>
    </row>
    <row r="9" spans="1:44" x14ac:dyDescent="0.3">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262"/>
      <c r="J9" s="262"/>
      <c r="K9" s="262"/>
      <c r="L9" s="262"/>
    </row>
    <row r="10" spans="1:44" x14ac:dyDescent="0.3">
      <c r="A10" s="256" t="s">
        <v>9</v>
      </c>
      <c r="B10" s="256"/>
      <c r="C10" s="256"/>
      <c r="D10" s="256"/>
      <c r="E10" s="256"/>
      <c r="F10" s="256"/>
      <c r="G10" s="256"/>
      <c r="H10" s="256"/>
      <c r="I10" s="256"/>
      <c r="J10" s="256"/>
      <c r="K10" s="256"/>
      <c r="L10" s="256"/>
    </row>
    <row r="11" spans="1:44" ht="17.399999999999999" x14ac:dyDescent="0.3">
      <c r="A11" s="259"/>
      <c r="B11" s="259"/>
      <c r="C11" s="259"/>
      <c r="D11" s="259"/>
      <c r="E11" s="259"/>
      <c r="F11" s="259"/>
      <c r="G11" s="259"/>
      <c r="H11" s="259"/>
      <c r="I11" s="259"/>
      <c r="J11" s="259"/>
      <c r="K11" s="259"/>
      <c r="L11" s="259"/>
    </row>
    <row r="12" spans="1:44" x14ac:dyDescent="0.3">
      <c r="A12" s="262" t="str">
        <f>'1. паспорт местоположение'!A12:C12</f>
        <v>K_KGK_03</v>
      </c>
      <c r="B12" s="262"/>
      <c r="C12" s="262"/>
      <c r="D12" s="262"/>
      <c r="E12" s="262"/>
      <c r="F12" s="262"/>
      <c r="G12" s="262"/>
      <c r="H12" s="262"/>
      <c r="I12" s="262"/>
      <c r="J12" s="262"/>
      <c r="K12" s="262"/>
      <c r="L12" s="262"/>
    </row>
    <row r="13" spans="1:44" x14ac:dyDescent="0.3">
      <c r="A13" s="256" t="s">
        <v>8</v>
      </c>
      <c r="B13" s="256"/>
      <c r="C13" s="256"/>
      <c r="D13" s="256"/>
      <c r="E13" s="256"/>
      <c r="F13" s="256"/>
      <c r="G13" s="256"/>
      <c r="H13" s="256"/>
      <c r="I13" s="256"/>
      <c r="J13" s="256"/>
      <c r="K13" s="256"/>
      <c r="L13" s="256"/>
    </row>
    <row r="14" spans="1:44" ht="18" x14ac:dyDescent="0.3">
      <c r="A14" s="266"/>
      <c r="B14" s="266"/>
      <c r="C14" s="266"/>
      <c r="D14" s="266"/>
      <c r="E14" s="266"/>
      <c r="F14" s="266"/>
      <c r="G14" s="266"/>
      <c r="H14" s="266"/>
      <c r="I14" s="266"/>
      <c r="J14" s="266"/>
      <c r="K14" s="266"/>
      <c r="L14" s="266"/>
    </row>
    <row r="15" spans="1:44" x14ac:dyDescent="0.3">
      <c r="A15" s="262" t="str">
        <f>'1. паспорт местоположение'!A15</f>
        <v>Техническое перевооружение участка ТАИ (ТЭЦ-1)</v>
      </c>
      <c r="B15" s="262"/>
      <c r="C15" s="262"/>
      <c r="D15" s="262"/>
      <c r="E15" s="262"/>
      <c r="F15" s="262"/>
      <c r="G15" s="262"/>
      <c r="H15" s="262"/>
      <c r="I15" s="262"/>
      <c r="J15" s="262"/>
      <c r="K15" s="262"/>
      <c r="L15" s="262"/>
    </row>
    <row r="16" spans="1:44" x14ac:dyDescent="0.3">
      <c r="A16" s="256" t="s">
        <v>7</v>
      </c>
      <c r="B16" s="256"/>
      <c r="C16" s="256"/>
      <c r="D16" s="256"/>
      <c r="E16" s="256"/>
      <c r="F16" s="256"/>
      <c r="G16" s="256"/>
      <c r="H16" s="256"/>
      <c r="I16" s="256"/>
      <c r="J16" s="256"/>
      <c r="K16" s="256"/>
      <c r="L16" s="256"/>
    </row>
    <row r="17" spans="1:12" ht="15.75" customHeight="1" x14ac:dyDescent="0.3">
      <c r="L17" s="69"/>
    </row>
    <row r="18" spans="1:12" x14ac:dyDescent="0.3">
      <c r="K18" s="28"/>
    </row>
    <row r="19" spans="1:12" ht="15.75" customHeight="1" x14ac:dyDescent="0.3">
      <c r="A19" s="313" t="s">
        <v>508</v>
      </c>
      <c r="B19" s="313"/>
      <c r="C19" s="313"/>
      <c r="D19" s="313"/>
      <c r="E19" s="313"/>
      <c r="F19" s="313"/>
      <c r="G19" s="313"/>
      <c r="H19" s="313"/>
      <c r="I19" s="313"/>
      <c r="J19" s="313"/>
      <c r="K19" s="313"/>
      <c r="L19" s="313"/>
    </row>
    <row r="20" spans="1:12" x14ac:dyDescent="0.3">
      <c r="A20" s="44"/>
      <c r="B20" s="44"/>
    </row>
    <row r="21" spans="1:12" ht="28.5" customHeight="1" x14ac:dyDescent="0.3">
      <c r="A21" s="305" t="s">
        <v>228</v>
      </c>
      <c r="B21" s="305" t="s">
        <v>227</v>
      </c>
      <c r="C21" s="310" t="s">
        <v>439</v>
      </c>
      <c r="D21" s="310"/>
      <c r="E21" s="310"/>
      <c r="F21" s="310"/>
      <c r="G21" s="310"/>
      <c r="H21" s="310"/>
      <c r="I21" s="305" t="s">
        <v>226</v>
      </c>
      <c r="J21" s="307" t="s">
        <v>441</v>
      </c>
      <c r="K21" s="305" t="s">
        <v>225</v>
      </c>
      <c r="L21" s="306" t="s">
        <v>440</v>
      </c>
    </row>
    <row r="22" spans="1:12" ht="58.5" customHeight="1" x14ac:dyDescent="0.3">
      <c r="A22" s="305"/>
      <c r="B22" s="305"/>
      <c r="C22" s="309" t="s">
        <v>3</v>
      </c>
      <c r="D22" s="309"/>
      <c r="E22" s="120"/>
      <c r="F22" s="121"/>
      <c r="G22" s="311" t="s">
        <v>2</v>
      </c>
      <c r="H22" s="312"/>
      <c r="I22" s="305"/>
      <c r="J22" s="308"/>
      <c r="K22" s="305"/>
      <c r="L22" s="306"/>
    </row>
    <row r="23" spans="1:12" ht="31.2" x14ac:dyDescent="0.3">
      <c r="A23" s="305"/>
      <c r="B23" s="305"/>
      <c r="C23" s="62" t="s">
        <v>224</v>
      </c>
      <c r="D23" s="62" t="s">
        <v>223</v>
      </c>
      <c r="E23" s="62" t="s">
        <v>224</v>
      </c>
      <c r="F23" s="62" t="s">
        <v>223</v>
      </c>
      <c r="G23" s="62" t="s">
        <v>224</v>
      </c>
      <c r="H23" s="62" t="s">
        <v>223</v>
      </c>
      <c r="I23" s="305"/>
      <c r="J23" s="309"/>
      <c r="K23" s="305"/>
      <c r="L23" s="306"/>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7" t="s">
        <v>543</v>
      </c>
      <c r="D31" s="207" t="s">
        <v>543</v>
      </c>
      <c r="E31" s="67"/>
      <c r="F31" s="67"/>
      <c r="G31" s="175" t="s">
        <v>559</v>
      </c>
      <c r="H31" s="175" t="s">
        <v>559</v>
      </c>
      <c r="I31" s="175" t="s">
        <v>559</v>
      </c>
      <c r="J31" s="175" t="s">
        <v>559</v>
      </c>
      <c r="K31" s="175" t="s">
        <v>559</v>
      </c>
      <c r="L31" s="175" t="s">
        <v>559</v>
      </c>
    </row>
    <row r="32" spans="1:12" ht="31.2" x14ac:dyDescent="0.3">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3">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3">
      <c r="A38" s="62" t="s">
        <v>470</v>
      </c>
      <c r="B38" s="63" t="s">
        <v>213</v>
      </c>
      <c r="C38" s="208"/>
      <c r="D38" s="208"/>
      <c r="E38" s="60"/>
      <c r="F38" s="60"/>
      <c r="G38" s="175" t="s">
        <v>559</v>
      </c>
      <c r="H38" s="175" t="s">
        <v>559</v>
      </c>
      <c r="I38" s="175" t="s">
        <v>559</v>
      </c>
      <c r="J38" s="175" t="s">
        <v>559</v>
      </c>
      <c r="K38" s="175" t="s">
        <v>559</v>
      </c>
      <c r="L38" s="175" t="s">
        <v>559</v>
      </c>
    </row>
    <row r="39" spans="1:12" ht="62.4" x14ac:dyDescent="0.3">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3">
      <c r="A40" s="62" t="s">
        <v>212</v>
      </c>
      <c r="B40" s="61" t="s">
        <v>457</v>
      </c>
      <c r="C40" s="207">
        <v>2021</v>
      </c>
      <c r="D40" s="207">
        <v>2021</v>
      </c>
      <c r="E40" s="60"/>
      <c r="F40" s="60"/>
      <c r="G40" s="207">
        <v>2021</v>
      </c>
      <c r="H40" s="207">
        <v>2021</v>
      </c>
      <c r="I40" s="175" t="s">
        <v>559</v>
      </c>
      <c r="J40" s="175" t="s">
        <v>559</v>
      </c>
      <c r="K40" s="175" t="s">
        <v>559</v>
      </c>
      <c r="L40" s="175" t="s">
        <v>559</v>
      </c>
    </row>
    <row r="41" spans="1:12" ht="63" customHeight="1" x14ac:dyDescent="0.3">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3">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7">
        <v>2021</v>
      </c>
      <c r="D43" s="207">
        <v>2021</v>
      </c>
      <c r="E43" s="60"/>
      <c r="F43" s="60"/>
      <c r="G43" s="207">
        <v>2021</v>
      </c>
      <c r="H43" s="207">
        <v>2021</v>
      </c>
      <c r="I43" s="175" t="s">
        <v>559</v>
      </c>
      <c r="J43" s="175" t="s">
        <v>559</v>
      </c>
      <c r="K43" s="175" t="s">
        <v>559</v>
      </c>
      <c r="L43" s="175" t="s">
        <v>559</v>
      </c>
    </row>
    <row r="44" spans="1:12" ht="24.75" customHeight="1" x14ac:dyDescent="0.3">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3">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3">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2023-01-18T09:47:29Z</dcterms:modified>
</cp:coreProperties>
</file>